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9EA63F62-246D-48D7-A00D-B9437CF497A7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V19" i="1"/>
  <c r="J20" i="1"/>
  <c r="D17" i="1"/>
  <c r="AL63" i="1" l="1"/>
  <c r="AK63" i="1"/>
  <c r="AJ63" i="1"/>
  <c r="AL61" i="1"/>
  <c r="AK61" i="1"/>
  <c r="AJ61" i="1"/>
  <c r="J19" i="1" l="1"/>
  <c r="D16" i="1"/>
  <c r="D15" i="1" l="1"/>
  <c r="D14" i="1"/>
  <c r="V18" i="1"/>
  <c r="V17" i="1"/>
  <c r="J18" i="1"/>
  <c r="J17" i="1"/>
  <c r="AM56" i="2" l="1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L57" i="2" s="1"/>
  <c r="AM5" i="2"/>
  <c r="AM57" i="2" s="1"/>
  <c r="AN57" i="2" l="1"/>
  <c r="P50" i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D18" i="1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<sst xmlns="http://schemas.openxmlformats.org/spreadsheetml/2006/main" count="217" uniqueCount="71">
  <si>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</si>
  <si>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</si>
  <si>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</si>
  <si>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</si>
  <si>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</si>
  <si>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</si>
  <si>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</si>
  <si>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</si>
  <si>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</si>
  <si>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</si>
  <si>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</si>
  <si>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</si>
  <si>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</si>
  <si>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</si>
  <si>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</si>
  <si>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</si>
  <si>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</si>
  <si>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</si>
  <si>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</si>
  <si>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</si>
  <si>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</si>
  <si>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</si>
  <si>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</si>
  <si>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</si>
  <si>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</si>
  <si>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</si>
  <si>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</si>
  <si>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</si>
  <si>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</si>
  <si>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</si>
  <si>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</si>
  <si>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</si>
  <si>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</si>
  <si>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</si>
  <si>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</si>
  <si>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</si>
  <si>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</si>
  <si>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</si>
  <si>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</si>
  <si>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</si>
  <si>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</si>
  <si>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</si>
  <si>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</si>
  <si>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</si>
  <si>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</si>
  <si>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</si>
  <si>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</si>
  <si>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</si>
  <si>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</si>
  <si>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</si>
  <si>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</si>
  <si>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</si>
  <si>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</si>
  <si>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</si>
  <si>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</si>
  <si>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</si>
  <si>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</si>
  <si>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6. South Africa: </t>
  </si>
  <si>
    <t xml:space="preserve">10. Argentina: </t>
  </si>
  <si>
    <t>Notes on 2020 Forecasts</t>
  </si>
  <si>
    <t>SUPPLY 2019 ('000 4 kg cartons) Updated 2/1/2020</t>
  </si>
  <si>
    <t>7. Brazil: Assuming similar volume and flow pattern to 2019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</si>
  <si>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</si>
  <si>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</si>
  <si>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</si>
  <si>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Assuming similar volumes and flow pattern to 2019 and 10% increase compaed to previous season</t>
  </si>
  <si>
    <t>5. Chile: 2019 / 2020 season estimate assuming  same as previous season. 2020/2021 crop: Assume same volume as previous season.</t>
  </si>
  <si>
    <t>9. Peru: Assume total Hass volume of 222000t, similar flow pattern to previous season. Greenskin volumes same as previous season.</t>
  </si>
  <si>
    <t>2020</t>
  </si>
  <si>
    <t>2020 Projected (in black) and actual supply (in colour) of avocados to the European market ('000 4 kg cartons) [updated 28/2/2020]</t>
  </si>
  <si>
    <t>Comparison of estimates and actual shipments to Europe in 2020 (Updated 28/2/2020)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</si>
</sst>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28/2/2020)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28/2/2020)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4860938947"/>
          <c:y val="6.5104272847695169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45.5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28/2/2020)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93754324356817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320.5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2692.2304000000004</c:v>
                </c:pt>
                <c:pt idx="9">
                  <c:v>2103.7366000000002</c:v>
                </c:pt>
                <c:pt idx="10">
                  <c:v>2286.373</c:v>
                </c:pt>
                <c:pt idx="11">
                  <c:v>2357.3548000000001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28/2/2020)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45.5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28/2/2020)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467.68124999999998</c:v>
                </c:pt>
                <c:pt idx="49">
                  <c:v>372.47500000000002</c:v>
                </c:pt>
                <c:pt idx="50">
                  <c:v>441.16874999999999</c:v>
                </c:pt>
                <c:pt idx="51">
                  <c:v>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320.5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28/2/2020)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1645.048</c:v>
                </c:pt>
                <c:pt idx="49">
                  <c:v>2158.3912500000001</c:v>
                </c:pt>
                <c:pt idx="50">
                  <c:v>2322.9679999999998</c:v>
                </c:pt>
                <c:pt idx="51">
                  <c:v>1816.5553437499998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2692.2304000000004</c:v>
                </c:pt>
                <c:pt idx="9">
                  <c:v>2103.7366000000002</c:v>
                </c:pt>
                <c:pt idx="10">
                  <c:v>2286.373</c:v>
                </c:pt>
                <c:pt idx="11">
                  <c:v>2357.3548000000001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28/2/2020)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2112.7292499999999</c:v>
                </c:pt>
                <c:pt idx="49">
                  <c:v>2530.86625</c:v>
                </c:pt>
                <c:pt idx="50">
                  <c:v>2764.1367499999997</c:v>
                </c:pt>
                <c:pt idx="51">
                  <c:v>2244.1553437499997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2467.29</c:v>
                </c:pt>
                <c:pt idx="1">
                  <c:v>2441.895</c:v>
                </c:pt>
                <c:pt idx="2">
                  <c:v>2551.8450000000003</c:v>
                </c:pt>
                <c:pt idx="3">
                  <c:v>2692.07</c:v>
                </c:pt>
                <c:pt idx="4">
                  <c:v>2413.5808000000002</c:v>
                </c:pt>
                <c:pt idx="5">
                  <c:v>2377.6880000000001</c:v>
                </c:pt>
                <c:pt idx="6">
                  <c:v>2412.0191</c:v>
                </c:pt>
                <c:pt idx="7">
                  <c:v>3067.2903999999999</c:v>
                </c:pt>
                <c:pt idx="8">
                  <c:v>3012.7304000000004</c:v>
                </c:pt>
                <c:pt idx="9">
                  <c:v>2517.9866000000002</c:v>
                </c:pt>
                <c:pt idx="10">
                  <c:v>2736.748</c:v>
                </c:pt>
                <c:pt idx="11">
                  <c:v>2882.8747600000002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28/2/2020)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2467.29</c:v>
                </c:pt>
                <c:pt idx="1">
                  <c:v>2441.895</c:v>
                </c:pt>
                <c:pt idx="2">
                  <c:v>2551.8450000000003</c:v>
                </c:pt>
                <c:pt idx="3">
                  <c:v>2692.07</c:v>
                </c:pt>
                <c:pt idx="4">
                  <c:v>2413.5808000000002</c:v>
                </c:pt>
                <c:pt idx="5">
                  <c:v>2377.6880000000001</c:v>
                </c:pt>
                <c:pt idx="6">
                  <c:v>2412.0191</c:v>
                </c:pt>
                <c:pt idx="7">
                  <c:v>3067.2903999999999</c:v>
                </c:pt>
                <c:pt idx="8">
                  <c:v>3012.7304000000004</c:v>
                </c:pt>
                <c:pt idx="9">
                  <c:v>2517.9866000000002</c:v>
                </c:pt>
                <c:pt idx="10">
                  <c:v>2736.748</c:v>
                </c:pt>
                <c:pt idx="11">
                  <c:v>2882.8747600000002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0.29003</cdr:x>
      <cdr:y>0.31741</cdr:y>
    </cdr:from>
    <cdr:to>
      <cdr:x>0.29003</cdr:x>
      <cdr:y>0.41988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33233" y="1608424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0.2932</cdr:x>
      <cdr:y>0.36789</cdr:y>
    </cdr:from>
    <cdr:to>
      <cdr:x>0.29334</cdr:x>
      <cdr:y>0.45488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3738" y="1867724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0.29809</cdr:x>
      <cdr:y>0.38042</cdr:y>
    </cdr:from>
    <cdr:to>
      <cdr:x>0.29856</cdr:x>
      <cdr:y>0.46274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09341" y="1934955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0.29722</cdr:x>
      <cdr:y>0.37892</cdr:y>
    </cdr:from>
    <cdr:to>
      <cdr:x>0.29769</cdr:x>
      <cdr:y>0.46124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01721" y="1927335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0.29371</cdr:x>
      <cdr:y>0.30956</cdr:y>
    </cdr:from>
    <cdr:to>
      <cdr:x>0.29479</cdr:x>
      <cdr:y>0.38914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54151" y="1756652"/>
          <a:ext cx="10127" cy="4515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0.30779</cdr:x>
      <cdr:y>0.32926</cdr:y>
    </cdr:from>
    <cdr:to>
      <cdr:x>0.30799</cdr:x>
      <cdr:y>0.39355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44398" y="1671613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0.63689</cdr:x>
      <cdr:y>0.06254</cdr:y>
    </cdr:from>
    <cdr:to>
      <cdr:x>1</cdr:x>
      <cdr:y>0.19498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71873" y="317490"/>
          <a:ext cx="3119677" cy="6723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0.28887</cdr:x>
      <cdr:y>0.35391</cdr:y>
    </cdr:from>
    <cdr:to>
      <cdr:x>0.28938</cdr:x>
      <cdr:y>0.45191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46795" y="1644369"/>
          <a:ext cx="4497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0.5788</cdr:x>
      <cdr:y>0.11261</cdr:y>
    </cdr:from>
    <cdr:to>
      <cdr:x>0.91443</cdr:x>
      <cdr:y>0.25732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02901" y="523217"/>
          <a:ext cx="2959028" cy="6723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0.30466</cdr:x>
      <cdr:y>0.32713</cdr:y>
    </cdr:from>
    <cdr:to>
      <cdr:x>0.30491</cdr:x>
      <cdr:y>0.39463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14832" y="1792247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6" sqref="T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K14" activePane="bottomRight" state="frozen"/>
      <selection activeCell="B1" sqref="B1"/>
      <selection pane="topRight" activeCell="D1" sqref="D1"/>
      <selection pane="bottomLeft" activeCell="B5" sqref="B5"/>
      <selection pane="bottomRight" activeCell="AP47" sqref="AP47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19" width="5.28515625" customWidth="1"/>
    <col min="20" max="20" width="5.85546875" customWidth="1"/>
    <col min="21" max="21" width="6.28515625" customWidth="1"/>
    <col min="22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4" t="s">
        <v>60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1"/>
      <c r="AL1" s="1"/>
      <c r="AM1" s="2"/>
    </row>
    <row r="2" spans="1:42" ht="13.5" customHeight="1" thickBot="1" x14ac:dyDescent="0.25">
      <c r="B2" s="1"/>
      <c r="C2" s="1"/>
      <c r="D2" s="226" t="s">
        <v>0</v>
      </c>
      <c r="E2" s="227"/>
      <c r="F2" s="228"/>
      <c r="G2" s="226" t="s">
        <v>1</v>
      </c>
      <c r="H2" s="227"/>
      <c r="I2" s="228"/>
      <c r="J2" s="226" t="s">
        <v>2</v>
      </c>
      <c r="K2" s="227"/>
      <c r="L2" s="228"/>
      <c r="M2" s="226" t="s">
        <v>3</v>
      </c>
      <c r="N2" s="227"/>
      <c r="O2" s="228"/>
      <c r="P2" s="226" t="s">
        <v>4</v>
      </c>
      <c r="Q2" s="227"/>
      <c r="R2" s="227"/>
      <c r="S2" s="227" t="s">
        <v>5</v>
      </c>
      <c r="T2" s="227"/>
      <c r="U2" s="228"/>
      <c r="V2" s="226" t="s">
        <v>6</v>
      </c>
      <c r="W2" s="227"/>
      <c r="X2" s="228"/>
      <c r="Y2" s="226" t="s">
        <v>7</v>
      </c>
      <c r="Z2" s="227"/>
      <c r="AA2" s="228"/>
      <c r="AB2" s="37"/>
      <c r="AC2" s="37" t="s">
        <v>49</v>
      </c>
      <c r="AD2" s="37"/>
      <c r="AE2" s="109"/>
      <c r="AF2" s="37" t="s">
        <v>42</v>
      </c>
      <c r="AG2" s="38"/>
      <c r="AH2" s="226" t="s">
        <v>8</v>
      </c>
      <c r="AI2" s="227"/>
      <c r="AJ2" s="227"/>
      <c r="AK2" s="230"/>
      <c r="AL2" s="231"/>
      <c r="AM2" s="231"/>
    </row>
    <row r="3" spans="1:42" x14ac:dyDescent="0.2">
      <c r="A3" s="232" t="s">
        <v>9</v>
      </c>
      <c r="B3" s="232"/>
      <c r="C3" s="233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85.743749999999991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324.08374999999995</v>
      </c>
      <c r="AI47" s="14">
        <f t="shared" si="3"/>
        <v>1257.5298499999999</v>
      </c>
      <c r="AJ47" s="95">
        <f t="shared" si="4"/>
        <v>1581.6135999999999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111.88124999999998</v>
      </c>
      <c r="H48" s="69">
        <v>2.8687499999999999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319.38124999999997</v>
      </c>
      <c r="AI48" s="14">
        <f t="shared" si="3"/>
        <v>1640.5104999999996</v>
      </c>
      <c r="AJ48" s="95">
        <f t="shared" si="4"/>
        <v>1959.8917499999995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192.52499999999998</v>
      </c>
      <c r="H49" s="69">
        <v>23.587499999999995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457.52499999999998</v>
      </c>
      <c r="AI49" s="14">
        <f t="shared" si="3"/>
        <v>2408.0475000000001</v>
      </c>
      <c r="AJ49" s="95">
        <f t="shared" si="4"/>
        <v>2865.5725000000002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169.57500000000002</v>
      </c>
      <c r="H50" s="69">
        <v>86.0625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409.57500000000005</v>
      </c>
      <c r="AI50" s="14">
        <f t="shared" si="3"/>
        <v>2181.8625000000002</v>
      </c>
      <c r="AJ50" s="95">
        <f t="shared" si="4"/>
        <v>2591.4375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233.64375000000001</v>
      </c>
      <c r="H51" s="69">
        <v>76.5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468.64375000000001</v>
      </c>
      <c r="AI51" s="14">
        <f t="shared" si="3"/>
        <v>1175.6030000000001</v>
      </c>
      <c r="AJ51" s="95">
        <f t="shared" si="4"/>
        <v>1644.24675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155.23124999999999</v>
      </c>
      <c r="H52" s="69">
        <v>117.61874999999998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445.23124999999999</v>
      </c>
      <c r="AI52" s="14">
        <f t="shared" si="3"/>
        <v>1197.7537499999999</v>
      </c>
      <c r="AJ52" s="95">
        <f t="shared" si="4"/>
        <v>1642.9849999999999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152.68124999999998</v>
      </c>
      <c r="H53" s="69">
        <v>223.125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>
        <v>0</v>
      </c>
      <c r="AC53" s="69">
        <v>139.5</v>
      </c>
      <c r="AD53" s="69">
        <f t="shared" si="1"/>
        <v>139.5</v>
      </c>
      <c r="AE53" s="69"/>
      <c r="AF53" s="69"/>
      <c r="AG53" s="69">
        <v>0</v>
      </c>
      <c r="AH53" s="14">
        <f t="shared" si="2"/>
        <v>467.68124999999998</v>
      </c>
      <c r="AI53" s="14">
        <f t="shared" si="3"/>
        <v>1645.048</v>
      </c>
      <c r="AJ53" s="95">
        <f t="shared" si="4"/>
        <v>2112.7292499999999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126.22499999999999</v>
      </c>
      <c r="H54" s="69">
        <v>282.73124999999999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>
        <v>0</v>
      </c>
      <c r="AC54" s="69">
        <v>73.5</v>
      </c>
      <c r="AD54" s="69">
        <f t="shared" si="1"/>
        <v>73.5</v>
      </c>
      <c r="AE54" s="69"/>
      <c r="AF54" s="69"/>
      <c r="AG54" s="69">
        <v>0</v>
      </c>
      <c r="AH54" s="14">
        <f t="shared" si="2"/>
        <v>372.47500000000002</v>
      </c>
      <c r="AI54" s="14">
        <f t="shared" si="3"/>
        <v>2158.3912500000001</v>
      </c>
      <c r="AJ54" s="95">
        <f t="shared" si="4"/>
        <v>2530.86625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171.16874999999999</v>
      </c>
      <c r="H55" s="69">
        <v>504.9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>
        <v>0</v>
      </c>
      <c r="AC55" s="69">
        <v>300</v>
      </c>
      <c r="AD55" s="69">
        <f t="shared" si="1"/>
        <v>300</v>
      </c>
      <c r="AE55" s="69"/>
      <c r="AF55" s="69"/>
      <c r="AG55" s="69">
        <v>0</v>
      </c>
      <c r="AH55" s="14">
        <f t="shared" si="2"/>
        <v>441.16874999999999</v>
      </c>
      <c r="AI55" s="14">
        <f t="shared" si="3"/>
        <v>2322.9679999999998</v>
      </c>
      <c r="AJ55" s="95">
        <f t="shared" si="4"/>
        <v>2764.1367499999997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132.6</v>
      </c>
      <c r="H56" s="69">
        <v>657.30234374999986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>
        <v>0</v>
      </c>
      <c r="AC56" s="69">
        <v>284.75</v>
      </c>
      <c r="AD56" s="69">
        <f t="shared" si="1"/>
        <v>284.75</v>
      </c>
      <c r="AE56" s="69"/>
      <c r="AF56" s="69"/>
      <c r="AG56" s="69">
        <v>0</v>
      </c>
      <c r="AH56" s="14">
        <f t="shared" si="2"/>
        <v>427.6</v>
      </c>
      <c r="AI56" s="14">
        <f t="shared" si="3"/>
        <v>1816.5553437499998</v>
      </c>
      <c r="AJ56" s="95">
        <f t="shared" si="4"/>
        <v>2244.1553437499997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2497.9049999999993</v>
      </c>
      <c r="H57" s="14">
        <f t="shared" si="7"/>
        <v>11725.06984375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10878.75</v>
      </c>
      <c r="AD57" s="14">
        <f t="shared" si="7"/>
        <v>10878.75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21992.933080000006</v>
      </c>
      <c r="AI57" s="14">
        <f t="shared" si="7"/>
        <v>125401.19655679351</v>
      </c>
      <c r="AJ57" s="14">
        <f t="shared" si="7"/>
        <v>147394.12963679346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9991.6199999999972</v>
      </c>
      <c r="H59" s="27">
        <f t="shared" si="9"/>
        <v>46900.279374999998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43515</v>
      </c>
      <c r="AD59" s="28">
        <f t="shared" si="9"/>
        <v>43515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87971.732320000025</v>
      </c>
      <c r="AI59" s="29">
        <f t="shared" si="9"/>
        <v>501604.78622717405</v>
      </c>
      <c r="AJ59" s="29">
        <f t="shared" si="9"/>
        <v>589576.51854717382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5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D1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48"/>
    </row>
    <row r="2" spans="1:71" ht="13.5" thickBot="1" x14ac:dyDescent="0.25"/>
    <row r="3" spans="1:71" ht="13.5" thickBot="1" x14ac:dyDescent="0.25">
      <c r="A3" s="1"/>
      <c r="B3" s="235" t="s">
        <v>22</v>
      </c>
      <c r="C3" s="236"/>
      <c r="D3" s="237"/>
      <c r="E3" s="37"/>
      <c r="F3" s="37" t="s">
        <v>23</v>
      </c>
      <c r="G3" s="37"/>
      <c r="H3" s="235" t="s">
        <v>24</v>
      </c>
      <c r="I3" s="236"/>
      <c r="J3" s="237"/>
      <c r="K3" s="37"/>
      <c r="L3" s="37" t="s">
        <v>25</v>
      </c>
      <c r="M3" s="37"/>
      <c r="N3" s="235" t="s">
        <v>26</v>
      </c>
      <c r="O3" s="236"/>
      <c r="P3" s="237"/>
      <c r="Q3" s="104"/>
      <c r="R3" s="37" t="s">
        <v>27</v>
      </c>
      <c r="S3" s="37"/>
      <c r="T3" s="235" t="s">
        <v>28</v>
      </c>
      <c r="U3" s="236"/>
      <c r="V3" s="237"/>
      <c r="W3" s="37"/>
      <c r="X3" s="37" t="s">
        <v>29</v>
      </c>
      <c r="Y3" s="37"/>
      <c r="Z3" s="235" t="s">
        <v>30</v>
      </c>
      <c r="AA3" s="236"/>
      <c r="AB3" s="236"/>
      <c r="AC3" s="37"/>
      <c r="AD3" s="37" t="s">
        <v>31</v>
      </c>
      <c r="AE3" s="37"/>
      <c r="AF3" s="236" t="s">
        <v>32</v>
      </c>
      <c r="AG3" s="236"/>
      <c r="AH3" s="237"/>
      <c r="AI3" s="37"/>
      <c r="AJ3" s="37" t="s">
        <v>33</v>
      </c>
      <c r="AK3" s="37"/>
      <c r="AL3" s="235" t="s">
        <v>34</v>
      </c>
      <c r="AM3" s="236"/>
      <c r="AN3" s="237"/>
      <c r="AO3" s="67"/>
      <c r="AP3" s="37" t="s">
        <v>35</v>
      </c>
      <c r="AQ3" s="38"/>
      <c r="AR3" s="235" t="s">
        <v>36</v>
      </c>
      <c r="AS3" s="236"/>
      <c r="AT3" s="237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35" t="s">
        <v>43</v>
      </c>
      <c r="BE3" s="236"/>
      <c r="BF3" s="237"/>
      <c r="BG3" s="226" t="s">
        <v>44</v>
      </c>
      <c r="BH3" s="227"/>
      <c r="BI3" s="228"/>
      <c r="BJ3" s="238" t="s">
        <v>41</v>
      </c>
      <c r="BK3" s="239"/>
      <c r="BL3" s="240"/>
    </row>
    <row r="4" spans="1:71" x14ac:dyDescent="0.2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5" thickBot="1" x14ac:dyDescent="0.25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/>
      <c r="L6" s="42"/>
      <c r="M6" s="42">
        <f>K6+L6</f>
        <v>0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/>
      <c r="BB6" s="42"/>
      <c r="BC6" s="42">
        <f t="shared" ref="BC6:BC11" si="10">SUM(BA6:BB6)</f>
        <v>0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/>
      <c r="L7" s="15"/>
      <c r="M7" s="42">
        <f t="shared" ref="M7:M57" si="16">K7+L7</f>
        <v>0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/>
      <c r="BB7" s="42"/>
      <c r="BC7" s="42">
        <f t="shared" si="10"/>
        <v>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/>
      <c r="L8" s="15"/>
      <c r="M8" s="42">
        <f t="shared" si="16"/>
        <v>0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/>
      <c r="BB8" s="42"/>
      <c r="BC8" s="42">
        <f t="shared" si="10"/>
        <v>0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/>
      <c r="L9" s="69"/>
      <c r="M9" s="42">
        <f t="shared" si="16"/>
        <v>0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/>
      <c r="BB9" s="42"/>
      <c r="BC9" s="42">
        <f t="shared" si="10"/>
        <v>0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/>
      <c r="L10" s="69"/>
      <c r="M10" s="42">
        <f t="shared" si="16"/>
        <v>0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5.2750000000000004</v>
      </c>
      <c r="S10" s="42">
        <f t="shared" si="17"/>
        <v>5.2750000000000004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/>
      <c r="AG10" s="71"/>
      <c r="AH10" s="61">
        <f t="shared" si="5"/>
        <v>0</v>
      </c>
      <c r="AI10" s="15"/>
      <c r="AJ10" s="15"/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/>
      <c r="BB10" s="42"/>
      <c r="BC10" s="42">
        <f t="shared" si="10"/>
        <v>0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473.125</v>
      </c>
      <c r="BK10" s="102">
        <f t="shared" si="13"/>
        <v>2202.5788499999999</v>
      </c>
      <c r="BL10" s="102">
        <f t="shared" si="14"/>
        <v>2675.7038499999999</v>
      </c>
      <c r="BN10" s="31"/>
      <c r="BO10" s="31"/>
      <c r="BP10" s="81"/>
      <c r="BQ10" s="81"/>
      <c r="BR10" s="31"/>
      <c r="BS10" s="31"/>
    </row>
    <row r="11" spans="1:71" x14ac:dyDescent="0.2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/>
      <c r="L11" s="69"/>
      <c r="M11" s="42">
        <f t="shared" si="16"/>
        <v>0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72.313000000000002</v>
      </c>
      <c r="S11" s="42">
        <f t="shared" si="17"/>
        <v>72.313000000000002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/>
      <c r="AG11" s="71"/>
      <c r="AH11" s="61">
        <f t="shared" si="5"/>
        <v>0</v>
      </c>
      <c r="AI11" s="15"/>
      <c r="AJ11" s="15"/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/>
      <c r="BB11" s="42"/>
      <c r="BC11" s="42">
        <f t="shared" si="10"/>
        <v>0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421.625</v>
      </c>
      <c r="BK11" s="102">
        <f t="shared" si="13"/>
        <v>2062.7730999999999</v>
      </c>
      <c r="BL11" s="102">
        <f t="shared" si="14"/>
        <v>2484.3980999999999</v>
      </c>
      <c r="BN11" s="31"/>
      <c r="BO11" s="31"/>
      <c r="BP11" s="81"/>
      <c r="BQ11" s="81"/>
      <c r="BR11" s="31"/>
      <c r="BS11" s="31"/>
    </row>
    <row r="12" spans="1:71" x14ac:dyDescent="0.2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/>
      <c r="L12" s="15"/>
      <c r="M12" s="42">
        <f t="shared" si="16"/>
        <v>0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29.408000000000001</v>
      </c>
      <c r="S12" s="42">
        <f t="shared" si="17"/>
        <v>29.408000000000001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/>
      <c r="AG12" s="71"/>
      <c r="AH12" s="61">
        <f t="shared" si="5"/>
        <v>0</v>
      </c>
      <c r="AI12" s="15"/>
      <c r="AJ12" s="15"/>
      <c r="AK12" s="133">
        <f t="shared" si="22"/>
        <v>0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/>
      <c r="BB12" s="42"/>
      <c r="BC12" s="42">
        <f t="shared" ref="BC12:BC57" si="23">SUM(BA12:BB12)</f>
        <v>0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390.875</v>
      </c>
      <c r="BK12" s="102">
        <f t="shared" si="13"/>
        <v>2108.3995500000001</v>
      </c>
      <c r="BL12" s="102">
        <f t="shared" si="14"/>
        <v>2499.2745500000001</v>
      </c>
      <c r="BN12" s="105"/>
      <c r="BO12" s="105"/>
      <c r="BP12" s="81"/>
      <c r="BQ12" s="81"/>
      <c r="BR12" s="105"/>
      <c r="BS12" s="105"/>
    </row>
    <row r="13" spans="1:71" x14ac:dyDescent="0.2">
      <c r="A13" s="13">
        <v>8</v>
      </c>
      <c r="B13" s="71">
        <v>275</v>
      </c>
      <c r="C13" s="71">
        <v>512.5</v>
      </c>
      <c r="D13" s="61">
        <f t="shared" si="0"/>
        <v>787.5</v>
      </c>
      <c r="E13" s="15">
        <v>172.5</v>
      </c>
      <c r="F13" s="15">
        <v>482.5</v>
      </c>
      <c r="G13" s="42">
        <f t="shared" si="15"/>
        <v>655</v>
      </c>
      <c r="H13" s="70">
        <v>32.625</v>
      </c>
      <c r="I13" s="70">
        <v>722.25</v>
      </c>
      <c r="J13" s="61">
        <f t="shared" si="1"/>
        <v>754.875</v>
      </c>
      <c r="K13" s="15"/>
      <c r="L13" s="15"/>
      <c r="M13" s="42">
        <f t="shared" si="16"/>
        <v>0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77.623000000000005</v>
      </c>
      <c r="S13" s="42">
        <f t="shared" si="17"/>
        <v>77.623000000000005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/>
      <c r="AG13" s="71"/>
      <c r="AH13" s="61">
        <f t="shared" si="5"/>
        <v>0</v>
      </c>
      <c r="AI13" s="15"/>
      <c r="AJ13" s="15"/>
      <c r="AK13" s="133">
        <f t="shared" si="22"/>
        <v>0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/>
      <c r="BB13" s="42"/>
      <c r="BC13" s="42">
        <f t="shared" si="23"/>
        <v>0</v>
      </c>
      <c r="BD13" s="60"/>
      <c r="BE13" s="60"/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307.625</v>
      </c>
      <c r="BK13" s="102">
        <f t="shared" si="13"/>
        <v>2137.9625999999998</v>
      </c>
      <c r="BL13" s="102">
        <f t="shared" si="14"/>
        <v>2445.5875999999998</v>
      </c>
      <c r="BN13" s="105"/>
      <c r="BO13" s="105"/>
      <c r="BP13" s="81"/>
      <c r="BQ13" s="81"/>
      <c r="BR13" s="105"/>
      <c r="BS13" s="105"/>
    </row>
    <row r="14" spans="1:71" x14ac:dyDescent="0.2">
      <c r="A14" s="13">
        <v>9</v>
      </c>
      <c r="B14" s="71">
        <v>275</v>
      </c>
      <c r="C14" s="71">
        <v>512.5</v>
      </c>
      <c r="D14" s="61">
        <f t="shared" si="0"/>
        <v>787.5</v>
      </c>
      <c r="E14" s="15">
        <v>220</v>
      </c>
      <c r="F14" s="15">
        <v>252.5</v>
      </c>
      <c r="G14" s="42">
        <f t="shared" si="15"/>
        <v>472.5</v>
      </c>
      <c r="H14" s="70">
        <v>15.75</v>
      </c>
      <c r="I14" s="70">
        <v>772.875</v>
      </c>
      <c r="J14" s="61">
        <f t="shared" si="1"/>
        <v>788.625</v>
      </c>
      <c r="K14" s="15"/>
      <c r="L14" s="15"/>
      <c r="M14" s="42">
        <f t="shared" si="16"/>
        <v>0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90.313000000000002</v>
      </c>
      <c r="S14" s="42">
        <f t="shared" si="17"/>
        <v>90.313000000000002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/>
      <c r="AG14" s="71"/>
      <c r="AH14" s="61">
        <f t="shared" si="5"/>
        <v>0</v>
      </c>
      <c r="AI14" s="15"/>
      <c r="AJ14" s="15"/>
      <c r="AK14" s="133">
        <f t="shared" si="22"/>
        <v>0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/>
      <c r="BB14" s="42"/>
      <c r="BC14" s="42">
        <f t="shared" si="23"/>
        <v>0</v>
      </c>
      <c r="BD14" s="60"/>
      <c r="BE14" s="60"/>
      <c r="BF14" s="60">
        <f t="shared" si="21"/>
        <v>0</v>
      </c>
      <c r="BG14" s="42"/>
      <c r="BH14" s="42"/>
      <c r="BI14" s="42">
        <f t="shared" si="11"/>
        <v>0</v>
      </c>
      <c r="BJ14" s="102">
        <f t="shared" si="12"/>
        <v>290.75</v>
      </c>
      <c r="BK14" s="102">
        <f t="shared" si="13"/>
        <v>2142.2162499999995</v>
      </c>
      <c r="BL14" s="102">
        <f t="shared" si="14"/>
        <v>2432.9662499999995</v>
      </c>
      <c r="BN14" s="105"/>
      <c r="BO14" s="105"/>
      <c r="BP14" s="81"/>
      <c r="BQ14" s="81"/>
      <c r="BR14" s="105"/>
      <c r="BS14" s="105"/>
    </row>
    <row r="15" spans="1:71" x14ac:dyDescent="0.2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/>
      <c r="F15" s="36"/>
      <c r="G15" s="42">
        <f t="shared" si="15"/>
        <v>0</v>
      </c>
      <c r="H15" s="70">
        <v>33.75</v>
      </c>
      <c r="I15" s="70">
        <v>757.125</v>
      </c>
      <c r="J15" s="61">
        <f t="shared" si="1"/>
        <v>790.875</v>
      </c>
      <c r="K15" s="15"/>
      <c r="L15" s="15"/>
      <c r="M15" s="42">
        <f t="shared" si="16"/>
        <v>0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/>
      <c r="AG15" s="71"/>
      <c r="AH15" s="61">
        <f t="shared" si="5"/>
        <v>0</v>
      </c>
      <c r="AI15" s="83"/>
      <c r="AJ15" s="68"/>
      <c r="AK15" s="133">
        <f t="shared" si="22"/>
        <v>0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/>
      <c r="BB15" s="42"/>
      <c r="BC15" s="42">
        <f t="shared" si="23"/>
        <v>0</v>
      </c>
      <c r="BD15" s="60"/>
      <c r="BE15" s="60"/>
      <c r="BF15" s="60">
        <f t="shared" si="21"/>
        <v>0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308.75</v>
      </c>
      <c r="BK15" s="102">
        <f t="shared" si="28"/>
        <v>1866.9610999999998</v>
      </c>
      <c r="BL15" s="102">
        <f t="shared" si="14"/>
        <v>2175.7111</v>
      </c>
      <c r="BN15" s="105"/>
      <c r="BO15" s="105"/>
      <c r="BP15" s="81"/>
      <c r="BQ15" s="81"/>
      <c r="BR15" s="105"/>
      <c r="BS15" s="105"/>
    </row>
    <row r="16" spans="1:71" x14ac:dyDescent="0.2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/>
      <c r="F16" s="15"/>
      <c r="G16" s="42">
        <f t="shared" si="15"/>
        <v>0</v>
      </c>
      <c r="H16" s="70">
        <v>57.375</v>
      </c>
      <c r="I16" s="70">
        <v>977.625</v>
      </c>
      <c r="J16" s="61">
        <f t="shared" si="1"/>
        <v>1035</v>
      </c>
      <c r="K16" s="69"/>
      <c r="L16" s="69"/>
      <c r="M16" s="42">
        <f t="shared" si="16"/>
        <v>0</v>
      </c>
      <c r="N16" s="71">
        <v>0</v>
      </c>
      <c r="O16" s="71">
        <v>420.78939999999989</v>
      </c>
      <c r="P16" s="61">
        <f t="shared" si="26"/>
        <v>420.78939999999989</v>
      </c>
      <c r="Q16" s="78">
        <v>0</v>
      </c>
      <c r="R16" s="69">
        <v>44.69</v>
      </c>
      <c r="S16" s="42">
        <f t="shared" si="17"/>
        <v>44.69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/>
      <c r="AG16" s="71"/>
      <c r="AH16" s="61">
        <f t="shared" si="5"/>
        <v>0</v>
      </c>
      <c r="AI16" s="83"/>
      <c r="AJ16" s="68"/>
      <c r="AK16" s="133">
        <f t="shared" si="22"/>
        <v>0</v>
      </c>
      <c r="AL16" s="71">
        <v>0</v>
      </c>
      <c r="AM16" s="71">
        <v>243.05</v>
      </c>
      <c r="AN16" s="61">
        <f t="shared" si="6"/>
        <v>243.05</v>
      </c>
      <c r="AO16" s="15">
        <v>0</v>
      </c>
      <c r="AP16" s="15">
        <v>289.25</v>
      </c>
      <c r="AQ16" s="42">
        <f t="shared" si="20"/>
        <v>289.25</v>
      </c>
      <c r="AR16" s="71"/>
      <c r="AS16" s="71"/>
      <c r="AT16" s="61">
        <f>AR16+AS16</f>
        <v>0</v>
      </c>
      <c r="AU16" s="40"/>
      <c r="AV16" s="40"/>
      <c r="AW16" s="94">
        <f t="shared" si="8"/>
        <v>0</v>
      </c>
      <c r="AX16" s="100"/>
      <c r="AY16" s="60"/>
      <c r="AZ16" s="101">
        <f t="shared" si="24"/>
        <v>0</v>
      </c>
      <c r="BA16" s="96"/>
      <c r="BB16" s="42"/>
      <c r="BC16" s="42">
        <f t="shared" si="23"/>
        <v>0</v>
      </c>
      <c r="BD16" s="60"/>
      <c r="BE16" s="60"/>
      <c r="BF16" s="60">
        <f t="shared" si="21"/>
        <v>0</v>
      </c>
      <c r="BG16" s="42"/>
      <c r="BH16" s="42"/>
      <c r="BI16" s="42">
        <f t="shared" si="11"/>
        <v>0</v>
      </c>
      <c r="BJ16" s="102">
        <f t="shared" si="28"/>
        <v>344.875</v>
      </c>
      <c r="BK16" s="102">
        <f t="shared" si="28"/>
        <v>2133.9643999999998</v>
      </c>
      <c r="BL16" s="102">
        <f t="shared" si="14"/>
        <v>2478.8393999999998</v>
      </c>
      <c r="BN16" s="31"/>
      <c r="BO16" s="31"/>
      <c r="BP16" s="81"/>
      <c r="BQ16" s="81"/>
      <c r="BR16" s="31"/>
      <c r="BS16" s="31"/>
    </row>
    <row r="17" spans="1:71" x14ac:dyDescent="0.2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/>
      <c r="F17" s="15"/>
      <c r="G17" s="42">
        <f t="shared" si="15"/>
        <v>0</v>
      </c>
      <c r="H17" s="70">
        <v>66.375</v>
      </c>
      <c r="I17" s="70">
        <v>1080</v>
      </c>
      <c r="J17" s="61">
        <f>H17+I17</f>
        <v>1146.375</v>
      </c>
      <c r="K17" s="69"/>
      <c r="L17" s="69"/>
      <c r="M17" s="42">
        <f t="shared" si="16"/>
        <v>0</v>
      </c>
      <c r="N17" s="71">
        <v>0</v>
      </c>
      <c r="O17" s="71">
        <v>352.45060000000007</v>
      </c>
      <c r="P17" s="61">
        <f t="shared" si="26"/>
        <v>352.45060000000007</v>
      </c>
      <c r="Q17" s="15">
        <v>0</v>
      </c>
      <c r="R17" s="15">
        <v>60.34</v>
      </c>
      <c r="S17" s="42">
        <f t="shared" si="17"/>
        <v>60.34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/>
      <c r="AG17" s="71"/>
      <c r="AH17" s="61">
        <f t="shared" si="5"/>
        <v>0</v>
      </c>
      <c r="AI17" s="83"/>
      <c r="AJ17" s="68"/>
      <c r="AK17" s="133">
        <f t="shared" si="22"/>
        <v>0</v>
      </c>
      <c r="AL17" s="71">
        <v>0</v>
      </c>
      <c r="AM17" s="71">
        <v>171.11550000000003</v>
      </c>
      <c r="AN17" s="61">
        <f t="shared" si="6"/>
        <v>171.11550000000003</v>
      </c>
      <c r="AO17" s="15">
        <v>0</v>
      </c>
      <c r="AP17" s="15">
        <v>45.5</v>
      </c>
      <c r="AQ17" s="42">
        <f t="shared" si="20"/>
        <v>45.5</v>
      </c>
      <c r="AR17" s="71"/>
      <c r="AS17" s="71"/>
      <c r="AT17" s="61">
        <f t="shared" ref="AT17:AT57" si="29">AR17+AS17</f>
        <v>0</v>
      </c>
      <c r="AU17" s="69"/>
      <c r="AV17" s="69"/>
      <c r="AW17" s="94">
        <f t="shared" si="8"/>
        <v>0</v>
      </c>
      <c r="AX17" s="100"/>
      <c r="AY17" s="60"/>
      <c r="AZ17" s="101">
        <f t="shared" si="24"/>
        <v>0</v>
      </c>
      <c r="BA17" s="96"/>
      <c r="BB17" s="42"/>
      <c r="BC17" s="42">
        <f t="shared" si="23"/>
        <v>0</v>
      </c>
      <c r="BD17" s="60"/>
      <c r="BE17" s="60"/>
      <c r="BF17" s="60">
        <f t="shared" si="21"/>
        <v>0</v>
      </c>
      <c r="BG17" s="15"/>
      <c r="BH17" s="84"/>
      <c r="BI17" s="42">
        <f t="shared" si="11"/>
        <v>0</v>
      </c>
      <c r="BJ17" s="102">
        <f t="shared" si="28"/>
        <v>318.875</v>
      </c>
      <c r="BK17" s="102">
        <f t="shared" si="28"/>
        <v>2059.8161</v>
      </c>
      <c r="BL17" s="102">
        <f t="shared" si="14"/>
        <v>2378.6911</v>
      </c>
      <c r="BN17" s="31"/>
      <c r="BO17" s="31"/>
      <c r="BP17" s="81"/>
      <c r="BQ17" s="81"/>
      <c r="BR17" s="31"/>
      <c r="BS17" s="31"/>
    </row>
    <row r="18" spans="1:71" x14ac:dyDescent="0.2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/>
      <c r="F18" s="36"/>
      <c r="G18" s="42">
        <f t="shared" si="15"/>
        <v>0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/>
      <c r="R18" s="15"/>
      <c r="S18" s="42">
        <f t="shared" si="17"/>
        <v>0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/>
      <c r="AG18" s="71"/>
      <c r="AH18" s="61">
        <f t="shared" si="5"/>
        <v>0</v>
      </c>
      <c r="AI18" s="83"/>
      <c r="AJ18" s="68"/>
      <c r="AK18" s="133">
        <f t="shared" si="22"/>
        <v>0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/>
      <c r="AP18" s="15"/>
      <c r="AQ18" s="42">
        <f t="shared" si="20"/>
        <v>0</v>
      </c>
      <c r="AR18" s="71"/>
      <c r="AS18" s="71"/>
      <c r="AT18" s="61">
        <f t="shared" si="29"/>
        <v>0</v>
      </c>
      <c r="AU18" s="69"/>
      <c r="AV18" s="69"/>
      <c r="AW18" s="94">
        <f t="shared" ref="AW18:AW53" si="31">SUM(AU18:AV18)</f>
        <v>0</v>
      </c>
      <c r="AX18" s="100"/>
      <c r="AY18" s="60"/>
      <c r="AZ18" s="101">
        <f t="shared" si="24"/>
        <v>0</v>
      </c>
      <c r="BA18" s="96"/>
      <c r="BB18" s="42"/>
      <c r="BC18" s="42">
        <f t="shared" si="23"/>
        <v>0</v>
      </c>
      <c r="BD18" s="60"/>
      <c r="BE18" s="60"/>
      <c r="BF18" s="60">
        <f t="shared" si="21"/>
        <v>0</v>
      </c>
      <c r="BG18" s="15"/>
      <c r="BH18" s="84"/>
      <c r="BI18" s="42">
        <f t="shared" si="11"/>
        <v>0</v>
      </c>
      <c r="BJ18" s="102">
        <f t="shared" si="28"/>
        <v>317</v>
      </c>
      <c r="BK18" s="102">
        <f t="shared" si="28"/>
        <v>2004.22405</v>
      </c>
      <c r="BL18" s="102">
        <f t="shared" si="14"/>
        <v>2321.2240499999998</v>
      </c>
      <c r="BN18" s="31"/>
      <c r="BO18" s="31"/>
      <c r="BP18" s="81"/>
      <c r="BQ18" s="81"/>
      <c r="BR18" s="31"/>
      <c r="BS18" s="31"/>
    </row>
    <row r="19" spans="1:71" x14ac:dyDescent="0.2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/>
      <c r="R19" s="15"/>
      <c r="S19" s="42">
        <f t="shared" si="17"/>
        <v>0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/>
      <c r="AG19" s="71"/>
      <c r="AH19" s="61">
        <f t="shared" si="5"/>
        <v>0</v>
      </c>
      <c r="AI19" s="83"/>
      <c r="AJ19" s="68"/>
      <c r="AK19" s="133">
        <f t="shared" si="22"/>
        <v>0</v>
      </c>
      <c r="AL19" s="71">
        <v>0</v>
      </c>
      <c r="AM19" s="71">
        <v>153.39999999999998</v>
      </c>
      <c r="AN19" s="61">
        <f t="shared" si="30"/>
        <v>153.39999999999998</v>
      </c>
      <c r="AO19" s="15"/>
      <c r="AP19" s="15"/>
      <c r="AQ19" s="42">
        <f t="shared" si="20"/>
        <v>0</v>
      </c>
      <c r="AR19" s="71"/>
      <c r="AS19" s="71"/>
      <c r="AT19" s="61">
        <f t="shared" si="29"/>
        <v>0</v>
      </c>
      <c r="AU19" s="42"/>
      <c r="AV19" s="42"/>
      <c r="AW19" s="94">
        <f t="shared" si="31"/>
        <v>0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/>
      <c r="BE19" s="60"/>
      <c r="BF19" s="60">
        <f t="shared" si="21"/>
        <v>0</v>
      </c>
      <c r="BG19" s="15"/>
      <c r="BH19" s="84"/>
      <c r="BI19" s="42">
        <f t="shared" si="11"/>
        <v>0</v>
      </c>
      <c r="BJ19" s="102">
        <f t="shared" si="28"/>
        <v>212.75</v>
      </c>
      <c r="BK19" s="102">
        <f t="shared" si="28"/>
        <v>2235.2727999999997</v>
      </c>
      <c r="BL19" s="102">
        <f t="shared" si="14"/>
        <v>2448.0227999999997</v>
      </c>
      <c r="BN19" s="31"/>
      <c r="BO19" s="31"/>
      <c r="BP19" s="81"/>
      <c r="BQ19" s="81"/>
      <c r="BR19" s="31"/>
      <c r="BS19" s="31"/>
    </row>
    <row r="20" spans="1:71" x14ac:dyDescent="0.2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/>
      <c r="R20" s="15"/>
      <c r="S20" s="42">
        <f>Q20+R20</f>
        <v>0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/>
      <c r="AG20" s="71"/>
      <c r="AH20" s="61">
        <f t="shared" si="5"/>
        <v>0</v>
      </c>
      <c r="AI20" s="84"/>
      <c r="AJ20" s="68"/>
      <c r="AK20" s="133">
        <f t="shared" si="22"/>
        <v>0</v>
      </c>
      <c r="AL20" s="71">
        <v>0</v>
      </c>
      <c r="AM20" s="71">
        <v>112.5</v>
      </c>
      <c r="AN20" s="61">
        <f t="shared" si="30"/>
        <v>112.5</v>
      </c>
      <c r="AO20" s="15"/>
      <c r="AP20" s="15"/>
      <c r="AQ20" s="42">
        <f t="shared" si="20"/>
        <v>0</v>
      </c>
      <c r="AR20" s="71"/>
      <c r="AS20" s="71"/>
      <c r="AT20" s="61">
        <f t="shared" si="29"/>
        <v>0</v>
      </c>
      <c r="AU20" s="15"/>
      <c r="AV20" s="15"/>
      <c r="AW20" s="94">
        <f t="shared" si="31"/>
        <v>0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/>
      <c r="BE20" s="60"/>
      <c r="BF20" s="60">
        <f t="shared" si="21"/>
        <v>0</v>
      </c>
      <c r="BG20" s="15"/>
      <c r="BH20" s="84"/>
      <c r="BI20" s="42">
        <f t="shared" si="11"/>
        <v>0</v>
      </c>
      <c r="BJ20" s="102">
        <f t="shared" si="28"/>
        <v>112.5</v>
      </c>
      <c r="BK20" s="102">
        <f t="shared" si="28"/>
        <v>1303.7667999999999</v>
      </c>
      <c r="BL20" s="102">
        <f t="shared" si="14"/>
        <v>1416.2667999999999</v>
      </c>
      <c r="BN20" s="31"/>
      <c r="BO20" s="31"/>
      <c r="BP20" s="81"/>
      <c r="BQ20" s="81"/>
      <c r="BR20" s="31"/>
      <c r="BS20" s="31"/>
    </row>
    <row r="21" spans="1:71" x14ac:dyDescent="0.2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/>
      <c r="R21" s="15"/>
      <c r="S21" s="42">
        <f t="shared" si="17"/>
        <v>0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/>
      <c r="AG21" s="71"/>
      <c r="AH21" s="61">
        <f t="shared" si="5"/>
        <v>0</v>
      </c>
      <c r="AI21" s="84"/>
      <c r="AJ21" s="68"/>
      <c r="AK21" s="133">
        <f t="shared" si="22"/>
        <v>0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/>
      <c r="AS21" s="71"/>
      <c r="AT21" s="61">
        <f t="shared" si="29"/>
        <v>0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/>
      <c r="BE21" s="60"/>
      <c r="BF21" s="60">
        <f t="shared" si="21"/>
        <v>0</v>
      </c>
      <c r="BG21" s="15"/>
      <c r="BH21" s="15"/>
      <c r="BI21" s="42">
        <f t="shared" si="11"/>
        <v>0</v>
      </c>
      <c r="BJ21" s="102">
        <f t="shared" si="28"/>
        <v>40.32</v>
      </c>
      <c r="BK21" s="102">
        <f t="shared" si="28"/>
        <v>1164.4301</v>
      </c>
      <c r="BL21" s="102">
        <f t="shared" si="14"/>
        <v>1204.7501</v>
      </c>
      <c r="BN21" s="34"/>
      <c r="BO21" s="105"/>
      <c r="BP21" s="81"/>
      <c r="BQ21" s="34"/>
    </row>
    <row r="22" spans="1:71" x14ac:dyDescent="0.2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/>
      <c r="AG22" s="71"/>
      <c r="AH22" s="61">
        <f t="shared" si="5"/>
        <v>0</v>
      </c>
      <c r="AI22" s="35"/>
      <c r="AJ22" s="68"/>
      <c r="AK22" s="133">
        <f t="shared" si="22"/>
        <v>0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/>
      <c r="AS22" s="71"/>
      <c r="AT22" s="61">
        <f>AR22+AS22</f>
        <v>0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/>
      <c r="BE22" s="60"/>
      <c r="BF22" s="60">
        <f t="shared" si="21"/>
        <v>0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35.4375</v>
      </c>
      <c r="BK22" s="102">
        <f t="shared" si="33"/>
        <v>1427.6482000000001</v>
      </c>
      <c r="BL22" s="102">
        <f t="shared" si="14"/>
        <v>1463.0857000000001</v>
      </c>
      <c r="BN22" s="34"/>
      <c r="BO22" s="105"/>
      <c r="BP22" s="81"/>
      <c r="BQ22" s="81"/>
    </row>
    <row r="23" spans="1:71" x14ac:dyDescent="0.2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/>
      <c r="AG23" s="71"/>
      <c r="AH23" s="61">
        <f t="shared" si="5"/>
        <v>0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/>
      <c r="AS23" s="71"/>
      <c r="AT23" s="61">
        <f>AR23+AS23</f>
        <v>0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/>
      <c r="BE23" s="60"/>
      <c r="BF23" s="60">
        <f t="shared" si="21"/>
        <v>0</v>
      </c>
      <c r="BG23" s="15"/>
      <c r="BH23" s="15"/>
      <c r="BI23" s="42">
        <f t="shared" si="11"/>
        <v>0</v>
      </c>
      <c r="BJ23" s="102">
        <f t="shared" si="33"/>
        <v>2.25</v>
      </c>
      <c r="BK23" s="102">
        <f t="shared" si="33"/>
        <v>1001.4182999999999</v>
      </c>
      <c r="BL23" s="102">
        <f t="shared" si="14"/>
        <v>1003.6682999999999</v>
      </c>
      <c r="BN23" s="34"/>
      <c r="BO23" s="31"/>
      <c r="BP23" s="81"/>
      <c r="BQ23" s="81"/>
    </row>
    <row r="24" spans="1:71" x14ac:dyDescent="0.2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/>
      <c r="AG24" s="71"/>
      <c r="AH24" s="61">
        <f t="shared" si="5"/>
        <v>0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/>
      <c r="AS24" s="71"/>
      <c r="AT24" s="61">
        <f>AR24+AS24</f>
        <v>0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0.5625</v>
      </c>
      <c r="BK24" s="102">
        <f t="shared" si="33"/>
        <v>290.3039</v>
      </c>
      <c r="BL24" s="102">
        <f t="shared" si="14"/>
        <v>290.8664</v>
      </c>
      <c r="BN24" s="76"/>
      <c r="BO24" s="31"/>
      <c r="BP24" s="81"/>
      <c r="BQ24" s="81"/>
    </row>
    <row r="25" spans="1:71" x14ac:dyDescent="0.2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/>
      <c r="AG25" s="71"/>
      <c r="AH25" s="61">
        <f t="shared" si="5"/>
        <v>0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/>
      <c r="AS25" s="71"/>
      <c r="AT25" s="61">
        <f>AR25+AS25</f>
        <v>0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0</v>
      </c>
      <c r="BK25" s="102">
        <f t="shared" si="33"/>
        <v>224.45600000000002</v>
      </c>
      <c r="BL25" s="102">
        <f t="shared" si="14"/>
        <v>224.45600000000002</v>
      </c>
      <c r="BN25" s="76"/>
      <c r="BO25" s="31"/>
      <c r="BP25" s="81"/>
      <c r="BQ25" s="81"/>
    </row>
    <row r="26" spans="1:71" x14ac:dyDescent="0.2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/>
      <c r="AG26" s="71"/>
      <c r="AH26" s="61">
        <f t="shared" si="5"/>
        <v>0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/>
      <c r="AS26" s="71"/>
      <c r="AT26" s="61">
        <f t="shared" si="29"/>
        <v>0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0</v>
      </c>
      <c r="BK26" s="102">
        <f t="shared" ref="BK26:BK35" si="37">C26+I26+O26+U26+AA26+AG26+AM26+AS26+AY26</f>
        <v>11</v>
      </c>
      <c r="BL26" s="102">
        <f t="shared" si="14"/>
        <v>11</v>
      </c>
      <c r="BN26" s="77"/>
      <c r="BO26" s="31"/>
      <c r="BP26" s="81"/>
      <c r="BQ26" s="81"/>
    </row>
    <row r="27" spans="1:71" x14ac:dyDescent="0.2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/>
      <c r="AG27" s="91"/>
      <c r="AH27" s="61">
        <f t="shared" si="5"/>
        <v>0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/>
      <c r="AS27" s="71"/>
      <c r="AT27" s="61">
        <f t="shared" si="29"/>
        <v>0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0</v>
      </c>
      <c r="BK27" s="102">
        <f t="shared" si="37"/>
        <v>4.8</v>
      </c>
      <c r="BL27" s="102">
        <f t="shared" si="14"/>
        <v>4.8</v>
      </c>
      <c r="BN27" s="77"/>
      <c r="BO27" s="105"/>
      <c r="BP27" s="81"/>
      <c r="BQ27" s="81"/>
    </row>
    <row r="28" spans="1:71" x14ac:dyDescent="0.2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/>
      <c r="AG28" s="91"/>
      <c r="AH28" s="61">
        <f t="shared" si="5"/>
        <v>0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/>
      <c r="AS28" s="71"/>
      <c r="AT28" s="61">
        <f t="shared" si="29"/>
        <v>0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0</v>
      </c>
      <c r="BK28" s="102">
        <f t="shared" si="37"/>
        <v>0.33500000000000002</v>
      </c>
      <c r="BL28" s="102">
        <f t="shared" si="14"/>
        <v>0.33500000000000002</v>
      </c>
      <c r="BN28" s="77"/>
      <c r="BO28" s="105"/>
      <c r="BP28" s="81"/>
      <c r="BQ28" s="81"/>
    </row>
    <row r="29" spans="1:71" x14ac:dyDescent="0.2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/>
      <c r="AG29" s="91"/>
      <c r="AH29" s="61">
        <f t="shared" si="5"/>
        <v>0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/>
      <c r="AS29" s="71"/>
      <c r="AT29" s="61">
        <f t="shared" si="29"/>
        <v>0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0</v>
      </c>
      <c r="BK29" s="102">
        <f t="shared" si="37"/>
        <v>0</v>
      </c>
      <c r="BL29" s="102">
        <f t="shared" si="14"/>
        <v>0</v>
      </c>
      <c r="BN29" s="77"/>
      <c r="BO29" s="105"/>
      <c r="BP29" s="81"/>
      <c r="BQ29" s="81"/>
    </row>
    <row r="30" spans="1:71" x14ac:dyDescent="0.2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/>
      <c r="AG30" s="91"/>
      <c r="AH30" s="61">
        <f t="shared" si="5"/>
        <v>0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/>
      <c r="AS30" s="71"/>
      <c r="AT30" s="61">
        <f t="shared" si="29"/>
        <v>0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0</v>
      </c>
      <c r="BK30" s="102">
        <f t="shared" si="37"/>
        <v>0</v>
      </c>
      <c r="BL30" s="102">
        <f t="shared" si="14"/>
        <v>0</v>
      </c>
      <c r="BN30" s="77"/>
      <c r="BO30" s="105"/>
      <c r="BP30" s="81"/>
      <c r="BQ30" s="81"/>
    </row>
    <row r="31" spans="1:71" x14ac:dyDescent="0.2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/>
      <c r="AG31" s="91"/>
      <c r="AH31" s="61">
        <f t="shared" si="5"/>
        <v>0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/>
      <c r="AS31" s="71"/>
      <c r="AT31" s="61">
        <f t="shared" si="29"/>
        <v>0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0</v>
      </c>
      <c r="BK31" s="102">
        <f t="shared" si="37"/>
        <v>0</v>
      </c>
      <c r="BL31" s="102">
        <f t="shared" si="14"/>
        <v>0</v>
      </c>
      <c r="BN31" s="77"/>
      <c r="BO31" s="105"/>
      <c r="BP31" s="81"/>
      <c r="BQ31" s="81"/>
    </row>
    <row r="32" spans="1:71" x14ac:dyDescent="0.2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/>
      <c r="AG32" s="91"/>
      <c r="AH32" s="61">
        <f t="shared" si="5"/>
        <v>0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/>
      <c r="AS32" s="71"/>
      <c r="AT32" s="61">
        <f t="shared" si="29"/>
        <v>0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0</v>
      </c>
      <c r="BK32" s="102">
        <f t="shared" si="37"/>
        <v>0</v>
      </c>
      <c r="BL32" s="102">
        <f t="shared" si="14"/>
        <v>0</v>
      </c>
      <c r="BN32" s="76"/>
      <c r="BO32" s="105"/>
      <c r="BP32" s="81"/>
      <c r="BQ32" s="81"/>
    </row>
    <row r="33" spans="1:69" x14ac:dyDescent="0.2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/>
      <c r="AG33" s="61"/>
      <c r="AH33" s="61">
        <f t="shared" si="5"/>
        <v>0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/>
      <c r="AS33" s="71"/>
      <c r="AT33" s="61">
        <f t="shared" si="29"/>
        <v>0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0</v>
      </c>
      <c r="BK33" s="102">
        <f t="shared" si="37"/>
        <v>3.2500000000000001E-2</v>
      </c>
      <c r="BL33" s="102">
        <f t="shared" si="14"/>
        <v>3.2500000000000001E-2</v>
      </c>
      <c r="BN33" s="76"/>
      <c r="BO33" s="105"/>
      <c r="BP33" s="81"/>
      <c r="BQ33" s="81"/>
    </row>
    <row r="34" spans="1:69" x14ac:dyDescent="0.2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/>
      <c r="AG34" s="61"/>
      <c r="AH34" s="61">
        <f t="shared" si="5"/>
        <v>0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/>
      <c r="AS34" s="71"/>
      <c r="AT34" s="61">
        <f t="shared" si="29"/>
        <v>0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0</v>
      </c>
      <c r="BK34" s="102">
        <f t="shared" si="37"/>
        <v>3.2500000000000001E-2</v>
      </c>
      <c r="BL34" s="102">
        <f t="shared" si="14"/>
        <v>3.2500000000000001E-2</v>
      </c>
      <c r="BN34" s="34"/>
      <c r="BO34" s="34"/>
      <c r="BP34" s="81"/>
      <c r="BQ34" s="81"/>
    </row>
    <row r="35" spans="1:69" x14ac:dyDescent="0.2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/>
      <c r="AG35" s="61"/>
      <c r="AH35" s="61">
        <f t="shared" si="5"/>
        <v>0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/>
      <c r="AS35" s="71"/>
      <c r="AT35" s="61">
        <f t="shared" si="29"/>
        <v>0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0</v>
      </c>
      <c r="BK35" s="102">
        <f t="shared" si="37"/>
        <v>0</v>
      </c>
      <c r="BL35" s="102">
        <f t="shared" si="14"/>
        <v>0</v>
      </c>
      <c r="BN35" s="34"/>
      <c r="BO35" s="34"/>
      <c r="BP35" s="81"/>
      <c r="BQ35" s="81"/>
    </row>
    <row r="36" spans="1:69" x14ac:dyDescent="0.2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/>
      <c r="AG36" s="61"/>
      <c r="AH36" s="61">
        <f t="shared" si="5"/>
        <v>0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/>
      <c r="AS36" s="85"/>
      <c r="AT36" s="61">
        <f t="shared" si="29"/>
        <v>0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0</v>
      </c>
      <c r="BK36" s="102">
        <f t="shared" ref="BK36:BK45" si="45">C36+I36+O36+U36+AA36+AG36+AM36+AS36+AY36</f>
        <v>0</v>
      </c>
      <c r="BL36" s="102">
        <f t="shared" si="14"/>
        <v>0</v>
      </c>
      <c r="BN36" s="34"/>
      <c r="BO36" s="34"/>
      <c r="BP36" s="81"/>
      <c r="BQ36" s="81"/>
    </row>
    <row r="37" spans="1:69" x14ac:dyDescent="0.2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/>
      <c r="AG37" s="61"/>
      <c r="AH37" s="61">
        <f t="shared" si="5"/>
        <v>0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/>
      <c r="AS37" s="71"/>
      <c r="AT37" s="61">
        <f t="shared" si="29"/>
        <v>0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0</v>
      </c>
      <c r="BK37" s="102">
        <f t="shared" si="45"/>
        <v>0</v>
      </c>
      <c r="BL37" s="102">
        <f t="shared" si="14"/>
        <v>0</v>
      </c>
      <c r="BN37" s="34"/>
      <c r="BO37" s="34"/>
      <c r="BP37" s="81"/>
      <c r="BQ37" s="81"/>
    </row>
    <row r="38" spans="1:69" x14ac:dyDescent="0.2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/>
      <c r="AG38" s="61"/>
      <c r="AH38" s="61">
        <f t="shared" si="5"/>
        <v>0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/>
      <c r="AS38" s="71"/>
      <c r="AT38" s="61">
        <f t="shared" si="29"/>
        <v>0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0</v>
      </c>
      <c r="BK38" s="102">
        <f t="shared" si="45"/>
        <v>0</v>
      </c>
      <c r="BL38" s="102">
        <f t="shared" ref="BL38:BL57" si="46">D38+J38+P38+V38+AB38+AH38+AN38+AT38+AZ38</f>
        <v>0</v>
      </c>
      <c r="BN38" s="34"/>
      <c r="BO38" s="34"/>
      <c r="BP38" s="81"/>
      <c r="BQ38" s="81"/>
    </row>
    <row r="39" spans="1:69" x14ac:dyDescent="0.2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/>
      <c r="AG39" s="61"/>
      <c r="AH39" s="61">
        <f t="shared" si="5"/>
        <v>0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/>
      <c r="AS39" s="71"/>
      <c r="AT39" s="61">
        <f t="shared" si="29"/>
        <v>0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0</v>
      </c>
      <c r="BK39" s="102">
        <f t="shared" si="45"/>
        <v>0</v>
      </c>
      <c r="BL39" s="102">
        <f t="shared" si="46"/>
        <v>0</v>
      </c>
      <c r="BN39" s="34"/>
      <c r="BO39" s="34"/>
      <c r="BP39" s="81"/>
      <c r="BQ39" s="81"/>
    </row>
    <row r="40" spans="1:69" x14ac:dyDescent="0.2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/>
      <c r="AG40" s="61"/>
      <c r="AH40" s="61">
        <f t="shared" si="5"/>
        <v>0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/>
      <c r="AS40" s="71"/>
      <c r="AT40" s="61">
        <f t="shared" si="29"/>
        <v>0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0</v>
      </c>
      <c r="BK40" s="102">
        <f t="shared" si="45"/>
        <v>0</v>
      </c>
      <c r="BL40" s="102">
        <f t="shared" si="46"/>
        <v>0</v>
      </c>
      <c r="BN40" s="34"/>
      <c r="BO40" s="34"/>
      <c r="BP40" s="81"/>
      <c r="BQ40" s="81"/>
    </row>
    <row r="41" spans="1:69" x14ac:dyDescent="0.2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/>
      <c r="AG41" s="61"/>
      <c r="AH41" s="61">
        <f t="shared" si="5"/>
        <v>0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/>
      <c r="AS41" s="71"/>
      <c r="AT41" s="61">
        <f t="shared" si="29"/>
        <v>0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0</v>
      </c>
      <c r="BK41" s="102">
        <f t="shared" si="45"/>
        <v>0</v>
      </c>
      <c r="BL41" s="102">
        <f t="shared" si="46"/>
        <v>0</v>
      </c>
      <c r="BN41" s="34"/>
      <c r="BO41" s="34"/>
      <c r="BP41" s="81"/>
      <c r="BQ41" s="81"/>
    </row>
    <row r="42" spans="1:69" x14ac:dyDescent="0.2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/>
      <c r="AG42" s="61"/>
      <c r="AH42" s="61">
        <f t="shared" si="5"/>
        <v>0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/>
      <c r="AS42" s="71"/>
      <c r="AT42" s="61">
        <f t="shared" si="29"/>
        <v>0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0</v>
      </c>
      <c r="BK42" s="102">
        <f t="shared" si="45"/>
        <v>0</v>
      </c>
      <c r="BL42" s="102">
        <f t="shared" si="46"/>
        <v>0</v>
      </c>
      <c r="BN42" s="34"/>
      <c r="BO42" s="34"/>
      <c r="BP42" s="81"/>
      <c r="BQ42" s="81"/>
    </row>
    <row r="43" spans="1:69" x14ac:dyDescent="0.2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/>
      <c r="AG43" s="61"/>
      <c r="AH43" s="61">
        <f t="shared" si="5"/>
        <v>0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/>
      <c r="AS43" s="71"/>
      <c r="AT43" s="61">
        <f t="shared" si="29"/>
        <v>0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0</v>
      </c>
      <c r="BK43" s="102">
        <f t="shared" si="45"/>
        <v>0</v>
      </c>
      <c r="BL43" s="102">
        <f t="shared" si="46"/>
        <v>0</v>
      </c>
      <c r="BN43" s="34"/>
      <c r="BO43" s="34"/>
      <c r="BP43" s="34"/>
      <c r="BQ43" s="34"/>
    </row>
    <row r="44" spans="1:69" x14ac:dyDescent="0.2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/>
      <c r="AG44" s="61"/>
      <c r="AH44" s="61">
        <f t="shared" si="5"/>
        <v>0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/>
      <c r="AS44" s="71"/>
      <c r="AT44" s="61">
        <f t="shared" si="29"/>
        <v>0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0</v>
      </c>
      <c r="BK44" s="102">
        <f t="shared" si="45"/>
        <v>0</v>
      </c>
      <c r="BL44" s="102">
        <f t="shared" si="46"/>
        <v>0</v>
      </c>
      <c r="BN44" s="34"/>
      <c r="BO44" s="34"/>
      <c r="BP44" s="34"/>
      <c r="BQ44" s="34"/>
    </row>
    <row r="45" spans="1:69" x14ac:dyDescent="0.2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/>
      <c r="AG45" s="61"/>
      <c r="AH45" s="61">
        <f t="shared" si="5"/>
        <v>0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/>
      <c r="AS45" s="71"/>
      <c r="AT45" s="61">
        <f t="shared" si="29"/>
        <v>0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0</v>
      </c>
      <c r="BK45" s="102">
        <f t="shared" si="45"/>
        <v>0</v>
      </c>
      <c r="BL45" s="102">
        <f t="shared" si="46"/>
        <v>0</v>
      </c>
      <c r="BN45" s="34"/>
      <c r="BO45" s="34"/>
      <c r="BP45" s="34"/>
      <c r="BQ45" s="34"/>
    </row>
    <row r="46" spans="1:69" x14ac:dyDescent="0.2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/>
      <c r="AG46" s="61"/>
      <c r="AH46" s="61">
        <f t="shared" si="5"/>
        <v>0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/>
      <c r="AS46" s="71"/>
      <c r="AT46" s="61">
        <f t="shared" si="29"/>
        <v>0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0</v>
      </c>
      <c r="BK46" s="102">
        <f t="shared" ref="BK46:BK57" si="50">C46+I46+O46+U46+AA46+AG46+AM46+AS46+AY46</f>
        <v>0</v>
      </c>
      <c r="BL46" s="102">
        <f t="shared" si="46"/>
        <v>0</v>
      </c>
      <c r="BN46" s="34"/>
      <c r="BO46" s="34"/>
      <c r="BP46" s="34"/>
      <c r="BQ46" s="34"/>
    </row>
    <row r="47" spans="1:69" x14ac:dyDescent="0.2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/>
      <c r="AG47" s="61"/>
      <c r="AH47" s="61">
        <f t="shared" si="5"/>
        <v>0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/>
      <c r="AS47" s="71"/>
      <c r="AT47" s="61">
        <f t="shared" si="29"/>
        <v>0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0</v>
      </c>
      <c r="BK47" s="102">
        <f t="shared" si="50"/>
        <v>0</v>
      </c>
      <c r="BL47" s="102">
        <f t="shared" si="46"/>
        <v>0</v>
      </c>
      <c r="BN47" s="34"/>
      <c r="BO47" s="34"/>
      <c r="BP47" s="34"/>
      <c r="BQ47" s="34"/>
    </row>
    <row r="48" spans="1:69" x14ac:dyDescent="0.2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/>
      <c r="AG48" s="61"/>
      <c r="AH48" s="61">
        <f t="shared" si="5"/>
        <v>0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/>
      <c r="AS48" s="71"/>
      <c r="AT48" s="61">
        <f t="shared" si="29"/>
        <v>0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0</v>
      </c>
      <c r="BK48" s="102">
        <f t="shared" si="50"/>
        <v>0</v>
      </c>
      <c r="BL48" s="102">
        <f t="shared" si="46"/>
        <v>0</v>
      </c>
      <c r="BN48" s="34"/>
      <c r="BO48" s="34"/>
      <c r="BP48" s="34"/>
      <c r="BQ48" s="34"/>
    </row>
    <row r="49" spans="1:69" x14ac:dyDescent="0.2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/>
      <c r="AG49" s="71"/>
      <c r="AH49" s="61">
        <f t="shared" si="5"/>
        <v>0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/>
      <c r="AS49" s="71"/>
      <c r="AT49" s="61">
        <f t="shared" si="29"/>
        <v>0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0</v>
      </c>
      <c r="BK49" s="102">
        <f t="shared" si="50"/>
        <v>0</v>
      </c>
      <c r="BL49" s="102">
        <f t="shared" si="46"/>
        <v>0</v>
      </c>
      <c r="BN49" s="34"/>
      <c r="BO49" s="34"/>
      <c r="BP49" s="34"/>
      <c r="BQ49" s="34"/>
    </row>
    <row r="50" spans="1:69" x14ac:dyDescent="0.2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/>
      <c r="AG50" s="71"/>
      <c r="AH50" s="61">
        <f t="shared" si="5"/>
        <v>0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/>
      <c r="AS50" s="71"/>
      <c r="AT50" s="61">
        <f t="shared" si="29"/>
        <v>0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0</v>
      </c>
      <c r="BL50" s="102">
        <f t="shared" si="46"/>
        <v>0</v>
      </c>
      <c r="BN50" s="34"/>
      <c r="BO50" s="34"/>
      <c r="BP50" s="34"/>
      <c r="BQ50" s="34"/>
    </row>
    <row r="51" spans="1:69" x14ac:dyDescent="0.2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/>
      <c r="AG51" s="71"/>
      <c r="AH51" s="61">
        <f t="shared" si="5"/>
        <v>0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/>
      <c r="AS51" s="71"/>
      <c r="AT51" s="61">
        <f t="shared" si="29"/>
        <v>0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0</v>
      </c>
      <c r="BL51" s="102">
        <f t="shared" si="46"/>
        <v>0</v>
      </c>
      <c r="BN51" s="34"/>
      <c r="BO51" s="34"/>
      <c r="BP51" s="34"/>
      <c r="BQ51" s="34"/>
    </row>
    <row r="52" spans="1:69" x14ac:dyDescent="0.2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/>
      <c r="AH52" s="61">
        <f t="shared" si="5"/>
        <v>0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/>
      <c r="AS52" s="71"/>
      <c r="AT52" s="61">
        <f t="shared" si="29"/>
        <v>0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0</v>
      </c>
      <c r="BL52" s="102">
        <f t="shared" si="46"/>
        <v>0</v>
      </c>
      <c r="BN52" s="34"/>
      <c r="BO52" s="34"/>
      <c r="BP52" s="34"/>
      <c r="BQ52" s="34"/>
    </row>
    <row r="53" spans="1:69" x14ac:dyDescent="0.2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/>
      <c r="AH53" s="61">
        <f t="shared" si="5"/>
        <v>0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/>
      <c r="AS53" s="71"/>
      <c r="AT53" s="61">
        <f t="shared" si="29"/>
        <v>0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0</v>
      </c>
      <c r="BL53" s="102">
        <f t="shared" si="46"/>
        <v>0</v>
      </c>
      <c r="BN53" s="34"/>
      <c r="BO53" s="34"/>
      <c r="BP53" s="34"/>
      <c r="BQ53" s="34"/>
    </row>
    <row r="54" spans="1:69" x14ac:dyDescent="0.2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/>
      <c r="AH54" s="61">
        <f t="shared" si="5"/>
        <v>0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/>
      <c r="AS54" s="71"/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0</v>
      </c>
      <c r="BL54" s="102">
        <f t="shared" si="46"/>
        <v>0</v>
      </c>
    </row>
    <row r="55" spans="1:69" x14ac:dyDescent="0.2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/>
      <c r="AS55" s="71"/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1943.75</v>
      </c>
      <c r="F58" s="142">
        <f t="shared" si="54"/>
        <v>2837.5</v>
      </c>
      <c r="G58" s="142">
        <f t="shared" si="54"/>
        <v>4781.25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0</v>
      </c>
      <c r="L58" s="142">
        <f t="shared" si="54"/>
        <v>0</v>
      </c>
      <c r="M58" s="142">
        <f t="shared" si="54"/>
        <v>0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577.52200000000005</v>
      </c>
      <c r="S58" s="142">
        <f t="shared" si="54"/>
        <v>577.52200000000005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0</v>
      </c>
      <c r="AG58" s="62">
        <f t="shared" si="54"/>
        <v>0</v>
      </c>
      <c r="AH58" s="62">
        <f t="shared" si="54"/>
        <v>0</v>
      </c>
      <c r="AI58" s="142">
        <v>16.896000000000001</v>
      </c>
      <c r="AJ58" s="142">
        <f t="shared" ref="AJ58:BL58" si="55">SUM(AJ6:AJ57)</f>
        <v>0</v>
      </c>
      <c r="AK58" s="142">
        <f t="shared" si="55"/>
        <v>0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6206.75</v>
      </c>
      <c r="AQ58" s="142">
        <f t="shared" si="55"/>
        <v>6206.75</v>
      </c>
      <c r="AR58" s="62">
        <f t="shared" si="55"/>
        <v>0</v>
      </c>
      <c r="AS58" s="62">
        <f t="shared" si="55"/>
        <v>0</v>
      </c>
      <c r="AT58" s="62">
        <f>SUM(AT11:AT57)</f>
        <v>0</v>
      </c>
      <c r="AU58" s="142">
        <f t="shared" si="55"/>
        <v>0</v>
      </c>
      <c r="AV58" s="142">
        <f t="shared" si="55"/>
        <v>0</v>
      </c>
      <c r="AW58" s="142">
        <f t="shared" si="55"/>
        <v>0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0</v>
      </c>
      <c r="BC58" s="142">
        <f t="shared" si="55"/>
        <v>0</v>
      </c>
      <c r="BD58" s="62">
        <f t="shared" si="55"/>
        <v>0</v>
      </c>
      <c r="BE58" s="62">
        <f t="shared" si="55"/>
        <v>0</v>
      </c>
      <c r="BF58" s="62">
        <f t="shared" si="55"/>
        <v>0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5239.9449999999997</v>
      </c>
      <c r="BK58" s="62">
        <f t="shared" si="55"/>
        <v>34811.998899999999</v>
      </c>
      <c r="BL58" s="62">
        <f t="shared" si="55"/>
        <v>40051.943899999998</v>
      </c>
    </row>
    <row r="60" spans="1:69" x14ac:dyDescent="0.2">
      <c r="B60" s="86"/>
      <c r="AR60" s="131"/>
    </row>
    <row r="61" spans="1:69" x14ac:dyDescent="0.2">
      <c r="B61" s="87"/>
    </row>
    <row r="62" spans="1:69" x14ac:dyDescent="0.2">
      <c r="B62" s="87"/>
      <c r="AP62" s="73"/>
    </row>
    <row r="63" spans="1:69" x14ac:dyDescent="0.2">
      <c r="B63" s="89"/>
      <c r="AP63" s="73"/>
    </row>
    <row r="64" spans="1:69" x14ac:dyDescent="0.2">
      <c r="B64" s="89"/>
    </row>
    <row r="65" spans="2:2" x14ac:dyDescent="0.2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R16" sqref="R16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M5" sqref="M5"/>
    </sheetView>
  </sheetViews>
  <sheetFormatPr defaultRowHeight="12.75" x14ac:dyDescent="0.2"/>
  <cols>
    <col min="1" max="1" width="7.85546875" customWidth="1"/>
    <col min="2" max="17" width="5.28515625" customWidth="1"/>
    <col min="18" max="19" width="6.28515625" customWidth="1"/>
    <col min="20" max="24" width="5.28515625" customWidth="1"/>
    <col min="25" max="25" width="7.140625" customWidth="1"/>
    <col min="26" max="31" width="5.28515625" customWidth="1"/>
    <col min="32" max="32" width="6.7109375" customWidth="1"/>
    <col min="33" max="34" width="6.140625" customWidth="1"/>
    <col min="36" max="36" width="6.425781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8" x14ac:dyDescent="0.2">
      <c r="B4" s="72"/>
      <c r="C4" s="72"/>
      <c r="D4" s="72"/>
      <c r="E4" s="72"/>
      <c r="F4" s="74" t="s">
        <v>69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9" t="s">
        <v>68</v>
      </c>
      <c r="AG5" s="229"/>
      <c r="AH5" s="229"/>
      <c r="AJ5" s="220">
        <v>2018</v>
      </c>
      <c r="AK5" s="220"/>
      <c r="AL5" s="220"/>
    </row>
    <row r="6" spans="1:38" ht="13.5" customHeight="1" thickBot="1" x14ac:dyDescent="0.25">
      <c r="A6" s="1"/>
      <c r="B6" s="226" t="s">
        <v>0</v>
      </c>
      <c r="C6" s="227"/>
      <c r="D6" s="228"/>
      <c r="E6" s="226" t="s">
        <v>1</v>
      </c>
      <c r="F6" s="227"/>
      <c r="G6" s="228"/>
      <c r="H6" s="226" t="s">
        <v>2</v>
      </c>
      <c r="I6" s="227"/>
      <c r="J6" s="228"/>
      <c r="K6" s="226" t="s">
        <v>3</v>
      </c>
      <c r="L6" s="227"/>
      <c r="M6" s="228"/>
      <c r="N6" s="226" t="s">
        <v>4</v>
      </c>
      <c r="O6" s="227"/>
      <c r="P6" s="228"/>
      <c r="Q6" s="226" t="s">
        <v>5</v>
      </c>
      <c r="R6" s="227"/>
      <c r="S6" s="228"/>
      <c r="T6" s="226" t="s">
        <v>6</v>
      </c>
      <c r="U6" s="227"/>
      <c r="V6" s="228"/>
      <c r="W6" s="226" t="s">
        <v>7</v>
      </c>
      <c r="X6" s="227"/>
      <c r="Y6" s="228"/>
      <c r="Z6" s="109"/>
      <c r="AA6" s="37" t="s">
        <v>49</v>
      </c>
      <c r="AB6" s="38"/>
      <c r="AC6" s="109"/>
      <c r="AD6" s="37" t="s">
        <v>42</v>
      </c>
      <c r="AE6" s="38"/>
      <c r="AF6" s="226" t="s">
        <v>8</v>
      </c>
      <c r="AG6" s="227"/>
      <c r="AH6" s="228"/>
      <c r="AJ6" s="221" t="s">
        <v>8</v>
      </c>
      <c r="AK6" s="222"/>
      <c r="AL6" s="223"/>
    </row>
    <row r="7" spans="1:38" x14ac:dyDescent="0.2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  <c r="AJ7" s="213" t="s">
        <v>10</v>
      </c>
      <c r="AK7" s="214" t="s">
        <v>11</v>
      </c>
      <c r="AL7" s="215" t="s">
        <v>8</v>
      </c>
    </row>
    <row r="8" spans="1:38" ht="13.5" thickBot="1" x14ac:dyDescent="0.25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  <c r="AJ8" s="216"/>
      <c r="AK8" s="217"/>
      <c r="AL8" s="218"/>
    </row>
    <row r="9" spans="1:38" x14ac:dyDescent="0.2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5">
        <v>123.75</v>
      </c>
      <c r="F9" s="156">
        <v>391.5</v>
      </c>
      <c r="G9" s="157">
        <f t="shared" ref="G9" si="1">SUM(E9:F9)</f>
        <v>515.25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208">
        <v>0</v>
      </c>
      <c r="AA9" s="209">
        <v>640.5</v>
      </c>
      <c r="AB9" s="210">
        <f t="shared" ref="AB9:AB60" si="8">SUM(Z9:AA9)</f>
        <v>640.5</v>
      </c>
      <c r="AC9" s="166"/>
      <c r="AD9" s="167"/>
      <c r="AE9" s="160">
        <f t="shared" ref="AE9:AE48" si="9">AC9+AD9</f>
        <v>0</v>
      </c>
      <c r="AF9" s="168">
        <f t="shared" ref="AF9:AF40" si="10">B9+E9+H9+K9+N9+Q9+T9+W9+Z9+AC9</f>
        <v>439</v>
      </c>
      <c r="AG9" s="169">
        <f t="shared" ref="AG9:AG40" si="11">C9+F9+I9+L9+O9+R9+U9+X9+AA9+AD9</f>
        <v>2028.29</v>
      </c>
      <c r="AH9" s="170">
        <f t="shared" ref="AH9:AH60" si="12">AF9+AG9</f>
        <v>2467.29</v>
      </c>
      <c r="AJ9" s="219">
        <v>336.25</v>
      </c>
      <c r="AK9" s="219">
        <v>1987.1811499999997</v>
      </c>
      <c r="AL9" s="219">
        <v>2323.4311499999994</v>
      </c>
    </row>
    <row r="10" spans="1:38" x14ac:dyDescent="0.2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5">
        <v>121.5</v>
      </c>
      <c r="F10" s="156">
        <v>322.875</v>
      </c>
      <c r="G10" s="157">
        <f t="shared" ref="G10:G56" si="14">SUM(E10:F10)</f>
        <v>444.375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1">
        <f t="shared" si="4"/>
        <v>0</v>
      </c>
      <c r="Q10" s="163">
        <v>31.75</v>
      </c>
      <c r="R10" s="164">
        <v>2.04</v>
      </c>
      <c r="S10" s="165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208">
        <v>0</v>
      </c>
      <c r="AA10" s="209">
        <v>630</v>
      </c>
      <c r="AB10" s="210">
        <f t="shared" ref="AB10:AB11" si="17">SUM(Z10:AA10)</f>
        <v>630</v>
      </c>
      <c r="AC10" s="172"/>
      <c r="AD10" s="133"/>
      <c r="AE10" s="160">
        <f t="shared" si="9"/>
        <v>0</v>
      </c>
      <c r="AF10" s="168">
        <f t="shared" si="10"/>
        <v>378.25</v>
      </c>
      <c r="AG10" s="169">
        <f t="shared" si="11"/>
        <v>2063.645</v>
      </c>
      <c r="AH10" s="170">
        <f t="shared" si="12"/>
        <v>2441.895</v>
      </c>
      <c r="AJ10" s="219">
        <v>328.5</v>
      </c>
      <c r="AK10" s="219">
        <v>1657.59465</v>
      </c>
      <c r="AL10" s="219">
        <v>1986.09465</v>
      </c>
    </row>
    <row r="11" spans="1:38" x14ac:dyDescent="0.2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5">
        <v>111.375</v>
      </c>
      <c r="F11" s="156">
        <v>562.5</v>
      </c>
      <c r="G11" s="157">
        <f t="shared" si="14"/>
        <v>673.875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1">
        <f t="shared" si="4"/>
        <v>0</v>
      </c>
      <c r="Q11" s="163">
        <v>14.5</v>
      </c>
      <c r="R11" s="164">
        <v>0</v>
      </c>
      <c r="S11" s="165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208">
        <v>0</v>
      </c>
      <c r="AA11" s="209">
        <v>585.25</v>
      </c>
      <c r="AB11" s="210">
        <f t="shared" si="17"/>
        <v>585.25</v>
      </c>
      <c r="AC11" s="172"/>
      <c r="AD11" s="133"/>
      <c r="AE11" s="160">
        <f t="shared" si="9"/>
        <v>0</v>
      </c>
      <c r="AF11" s="168">
        <f t="shared" si="10"/>
        <v>328.375</v>
      </c>
      <c r="AG11" s="169">
        <f t="shared" si="11"/>
        <v>2223.4700000000003</v>
      </c>
      <c r="AH11" s="170">
        <f t="shared" si="12"/>
        <v>2551.8450000000003</v>
      </c>
      <c r="AJ11" s="219">
        <v>342</v>
      </c>
      <c r="AK11" s="219">
        <v>1863.4998499999999</v>
      </c>
      <c r="AL11" s="219">
        <v>2205.4998500000002</v>
      </c>
    </row>
    <row r="12" spans="1:38" x14ac:dyDescent="0.2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5">
        <v>204.75</v>
      </c>
      <c r="F12" s="156">
        <v>663.75</v>
      </c>
      <c r="G12" s="157">
        <f t="shared" si="14"/>
        <v>868.5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1">
        <f t="shared" si="4"/>
        <v>0</v>
      </c>
      <c r="Q12" s="163">
        <v>0</v>
      </c>
      <c r="R12" s="164">
        <v>0</v>
      </c>
      <c r="S12" s="165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208">
        <v>0</v>
      </c>
      <c r="AA12" s="209">
        <v>518.5</v>
      </c>
      <c r="AB12" s="210">
        <f t="shared" si="8"/>
        <v>518.5</v>
      </c>
      <c r="AC12" s="172"/>
      <c r="AD12" s="133"/>
      <c r="AE12" s="160">
        <f t="shared" si="9"/>
        <v>0</v>
      </c>
      <c r="AF12" s="168">
        <f t="shared" si="10"/>
        <v>414.75</v>
      </c>
      <c r="AG12" s="169">
        <f t="shared" si="11"/>
        <v>2277.3200000000002</v>
      </c>
      <c r="AH12" s="170">
        <f t="shared" si="12"/>
        <v>2692.07</v>
      </c>
      <c r="AJ12" s="219">
        <v>382</v>
      </c>
      <c r="AK12" s="219">
        <v>1871.8314499999997</v>
      </c>
      <c r="AL12" s="219">
        <v>2253.8314499999997</v>
      </c>
    </row>
    <row r="13" spans="1:38" x14ac:dyDescent="0.2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5">
        <v>185.625</v>
      </c>
      <c r="F13" s="156">
        <v>794.25</v>
      </c>
      <c r="G13" s="157">
        <f t="shared" si="14"/>
        <v>979.875</v>
      </c>
      <c r="H13" s="152">
        <v>0</v>
      </c>
      <c r="I13" s="153">
        <v>5.2750000000000004</v>
      </c>
      <c r="J13" s="154">
        <f t="shared" ref="J13" si="24">SUM(H13:I13)</f>
        <v>5.2750000000000004</v>
      </c>
      <c r="K13" s="158"/>
      <c r="L13" s="159"/>
      <c r="M13" s="160">
        <f t="shared" si="3"/>
        <v>0</v>
      </c>
      <c r="N13" s="158"/>
      <c r="O13" s="159"/>
      <c r="P13" s="171">
        <f t="shared" si="4"/>
        <v>0</v>
      </c>
      <c r="Q13" s="173">
        <v>26.5</v>
      </c>
      <c r="R13" s="156">
        <v>7.1808000000000005</v>
      </c>
      <c r="S13" s="165">
        <f t="shared" si="5"/>
        <v>33.680799999999998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208">
        <v>0</v>
      </c>
      <c r="AA13" s="209">
        <v>278</v>
      </c>
      <c r="AB13" s="210">
        <f t="shared" si="8"/>
        <v>278</v>
      </c>
      <c r="AC13" s="172"/>
      <c r="AD13" s="133"/>
      <c r="AE13" s="160">
        <f t="shared" si="9"/>
        <v>0</v>
      </c>
      <c r="AF13" s="168">
        <f t="shared" si="10"/>
        <v>414.625</v>
      </c>
      <c r="AG13" s="169">
        <f t="shared" si="11"/>
        <v>1998.9558000000002</v>
      </c>
      <c r="AH13" s="170">
        <f t="shared" si="12"/>
        <v>2413.5808000000002</v>
      </c>
      <c r="AJ13" s="219">
        <v>307.25</v>
      </c>
      <c r="AK13" s="219">
        <v>1891.2777999999998</v>
      </c>
      <c r="AL13" s="219">
        <v>2198.5277999999998</v>
      </c>
    </row>
    <row r="14" spans="1:38" x14ac:dyDescent="0.2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5">
        <v>97.875</v>
      </c>
      <c r="F14" s="156">
        <v>537.75</v>
      </c>
      <c r="G14" s="157">
        <f t="shared" si="14"/>
        <v>635.625</v>
      </c>
      <c r="H14" s="152">
        <v>0</v>
      </c>
      <c r="I14" s="153">
        <v>72.313000000000002</v>
      </c>
      <c r="J14" s="154">
        <f t="shared" ref="J14" si="27">SUM(H14:I14)</f>
        <v>72.313000000000002</v>
      </c>
      <c r="K14" s="158"/>
      <c r="L14" s="159"/>
      <c r="M14" s="160">
        <f t="shared" si="3"/>
        <v>0</v>
      </c>
      <c r="N14" s="158"/>
      <c r="O14" s="159"/>
      <c r="P14" s="171">
        <f t="shared" si="4"/>
        <v>0</v>
      </c>
      <c r="Q14" s="173">
        <v>31.75</v>
      </c>
      <c r="R14" s="156">
        <v>0</v>
      </c>
      <c r="S14" s="165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208">
        <v>0</v>
      </c>
      <c r="AA14" s="209">
        <v>308.25</v>
      </c>
      <c r="AB14" s="210">
        <f t="shared" si="8"/>
        <v>308.25</v>
      </c>
      <c r="AC14" s="172"/>
      <c r="AD14" s="133"/>
      <c r="AE14" s="160">
        <f t="shared" si="9"/>
        <v>0</v>
      </c>
      <c r="AF14" s="168">
        <f t="shared" si="10"/>
        <v>344.625</v>
      </c>
      <c r="AG14" s="169">
        <f t="shared" si="11"/>
        <v>2033.0630000000001</v>
      </c>
      <c r="AH14" s="170">
        <f t="shared" si="12"/>
        <v>2377.6880000000001</v>
      </c>
      <c r="AJ14" s="219">
        <v>487.75</v>
      </c>
      <c r="AK14" s="219">
        <v>1664.1542499999996</v>
      </c>
      <c r="AL14" s="219">
        <v>2151.9042499999996</v>
      </c>
    </row>
    <row r="15" spans="1:38" x14ac:dyDescent="0.2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5">
        <v>48.375</v>
      </c>
      <c r="F15" s="156">
        <v>518.625</v>
      </c>
      <c r="G15" s="157">
        <f t="shared" si="14"/>
        <v>567</v>
      </c>
      <c r="H15" s="152">
        <v>0</v>
      </c>
      <c r="I15" s="153">
        <v>29.407499999999999</v>
      </c>
      <c r="J15" s="154">
        <f t="shared" ref="J15" si="29">SUM(H15:I15)</f>
        <v>29.407499999999999</v>
      </c>
      <c r="K15" s="158"/>
      <c r="L15" s="159"/>
      <c r="M15" s="160">
        <f t="shared" si="3"/>
        <v>0</v>
      </c>
      <c r="N15" s="158"/>
      <c r="O15" s="159"/>
      <c r="P15" s="171">
        <f t="shared" si="4"/>
        <v>0</v>
      </c>
      <c r="Q15" s="173">
        <v>42.25</v>
      </c>
      <c r="R15" s="156">
        <v>14.361600000000001</v>
      </c>
      <c r="S15" s="165">
        <f t="shared" si="5"/>
        <v>56.611600000000003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211">
        <v>0</v>
      </c>
      <c r="AA15" s="212">
        <v>448</v>
      </c>
      <c r="AB15" s="210">
        <f t="shared" si="8"/>
        <v>448</v>
      </c>
      <c r="AC15" s="172"/>
      <c r="AD15" s="133"/>
      <c r="AE15" s="160">
        <f t="shared" si="9"/>
        <v>0</v>
      </c>
      <c r="AF15" s="168">
        <f t="shared" si="10"/>
        <v>284.375</v>
      </c>
      <c r="AG15" s="169">
        <f t="shared" si="11"/>
        <v>2127.6441</v>
      </c>
      <c r="AH15" s="170">
        <f t="shared" si="12"/>
        <v>2412.0191</v>
      </c>
      <c r="AJ15" s="219">
        <v>345.5</v>
      </c>
      <c r="AK15" s="219">
        <v>2239.0228999999995</v>
      </c>
      <c r="AL15" s="219">
        <v>2584.5228999999995</v>
      </c>
    </row>
    <row r="16" spans="1:38" x14ac:dyDescent="0.2">
      <c r="A16" s="82">
        <v>8</v>
      </c>
      <c r="B16" s="152">
        <v>172.5</v>
      </c>
      <c r="C16" s="153">
        <v>482.5</v>
      </c>
      <c r="D16" s="154">
        <f t="shared" ref="D16" si="31">B16+C16</f>
        <v>655</v>
      </c>
      <c r="E16" s="155">
        <v>32.625</v>
      </c>
      <c r="F16" s="156">
        <v>722.25</v>
      </c>
      <c r="G16" s="157">
        <f t="shared" si="14"/>
        <v>754.875</v>
      </c>
      <c r="H16" s="152">
        <v>0</v>
      </c>
      <c r="I16" s="153">
        <v>77.623000000000005</v>
      </c>
      <c r="J16" s="154">
        <f t="shared" ref="J16" si="32">SUM(H16:I16)</f>
        <v>77.623000000000005</v>
      </c>
      <c r="K16" s="158"/>
      <c r="L16" s="159"/>
      <c r="M16" s="160">
        <f t="shared" si="3"/>
        <v>0</v>
      </c>
      <c r="N16" s="158"/>
      <c r="O16" s="159"/>
      <c r="P16" s="171">
        <f t="shared" si="4"/>
        <v>0</v>
      </c>
      <c r="Q16" s="173">
        <v>68.75</v>
      </c>
      <c r="R16" s="156">
        <v>21.542400000000001</v>
      </c>
      <c r="S16" s="165">
        <f t="shared" si="5"/>
        <v>90.292400000000001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211">
        <v>0</v>
      </c>
      <c r="AA16" s="212">
        <v>962.75</v>
      </c>
      <c r="AB16" s="210">
        <f t="shared" si="8"/>
        <v>962.75</v>
      </c>
      <c r="AC16" s="172"/>
      <c r="AD16" s="133"/>
      <c r="AE16" s="160">
        <f t="shared" si="9"/>
        <v>0</v>
      </c>
      <c r="AF16" s="168">
        <f t="shared" si="10"/>
        <v>273.875</v>
      </c>
      <c r="AG16" s="169">
        <f t="shared" si="11"/>
        <v>2793.4153999999999</v>
      </c>
      <c r="AH16" s="170">
        <f t="shared" si="12"/>
        <v>3067.2903999999999</v>
      </c>
      <c r="AJ16" s="219">
        <v>441.25</v>
      </c>
      <c r="AK16" s="219">
        <v>1809.4779500000002</v>
      </c>
      <c r="AL16" s="219">
        <v>2250.7279500000004</v>
      </c>
    </row>
    <row r="17" spans="1:38" x14ac:dyDescent="0.2">
      <c r="A17" s="82">
        <v>9</v>
      </c>
      <c r="B17" s="152">
        <v>220</v>
      </c>
      <c r="C17" s="153">
        <v>252.5</v>
      </c>
      <c r="D17" s="154">
        <f t="shared" ref="D17" si="34">B17+C17</f>
        <v>472.5</v>
      </c>
      <c r="E17" s="155">
        <v>15.75</v>
      </c>
      <c r="F17" s="156">
        <v>772.875</v>
      </c>
      <c r="G17" s="157">
        <f t="shared" si="14"/>
        <v>788.625</v>
      </c>
      <c r="H17" s="152">
        <v>0</v>
      </c>
      <c r="I17" s="153">
        <v>90.313000000000002</v>
      </c>
      <c r="J17" s="154">
        <f t="shared" ref="J17:J18" si="35">SUM(H17:I17)</f>
        <v>90.313000000000002</v>
      </c>
      <c r="K17" s="158"/>
      <c r="L17" s="159"/>
      <c r="M17" s="160">
        <f t="shared" si="3"/>
        <v>0</v>
      </c>
      <c r="N17" s="158"/>
      <c r="O17" s="159"/>
      <c r="P17" s="171">
        <f t="shared" si="4"/>
        <v>0</v>
      </c>
      <c r="Q17" s="173">
        <v>84.75</v>
      </c>
      <c r="R17" s="156">
        <v>21.542400000000001</v>
      </c>
      <c r="S17" s="165">
        <f t="shared" si="5"/>
        <v>106.2924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211">
        <v>0</v>
      </c>
      <c r="AA17" s="212">
        <v>1149.75</v>
      </c>
      <c r="AB17" s="210">
        <f t="shared" si="8"/>
        <v>1149.75</v>
      </c>
      <c r="AC17" s="172"/>
      <c r="AD17" s="133"/>
      <c r="AE17" s="160">
        <f t="shared" si="9"/>
        <v>0</v>
      </c>
      <c r="AF17" s="168">
        <f t="shared" si="10"/>
        <v>320.5</v>
      </c>
      <c r="AG17" s="169">
        <f t="shared" si="11"/>
        <v>2692.2304000000004</v>
      </c>
      <c r="AH17" s="170">
        <f t="shared" si="12"/>
        <v>3012.7304000000004</v>
      </c>
      <c r="AJ17" s="219">
        <v>446.75</v>
      </c>
      <c r="AK17" s="219">
        <v>1554.3683000000001</v>
      </c>
      <c r="AL17" s="219">
        <v>2001.1183000000001</v>
      </c>
    </row>
    <row r="18" spans="1:38" x14ac:dyDescent="0.2">
      <c r="A18" s="82">
        <v>10</v>
      </c>
      <c r="B18" s="155">
        <v>275</v>
      </c>
      <c r="C18" s="156">
        <v>512.5</v>
      </c>
      <c r="D18" s="157">
        <f t="shared" ref="D18" si="37">B18+C18</f>
        <v>787.5</v>
      </c>
      <c r="E18" s="155">
        <v>33.75</v>
      </c>
      <c r="F18" s="156">
        <v>757.125</v>
      </c>
      <c r="G18" s="157">
        <f t="shared" si="14"/>
        <v>790.875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1">
        <f t="shared" si="4"/>
        <v>0</v>
      </c>
      <c r="Q18" s="173">
        <v>105.5</v>
      </c>
      <c r="R18" s="156">
        <v>14.361600000000001</v>
      </c>
      <c r="S18" s="165">
        <f t="shared" si="5"/>
        <v>119.8616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155">
        <v>0</v>
      </c>
      <c r="AA18" s="156">
        <v>407.75</v>
      </c>
      <c r="AB18" s="165">
        <f t="shared" si="8"/>
        <v>407.75</v>
      </c>
      <c r="AC18" s="172"/>
      <c r="AD18" s="133"/>
      <c r="AE18" s="160">
        <f t="shared" si="9"/>
        <v>0</v>
      </c>
      <c r="AF18" s="168">
        <f t="shared" si="10"/>
        <v>414.25</v>
      </c>
      <c r="AG18" s="169">
        <f t="shared" si="11"/>
        <v>2103.7366000000002</v>
      </c>
      <c r="AH18" s="170">
        <f t="shared" si="12"/>
        <v>2517.9866000000002</v>
      </c>
      <c r="AJ18" s="219">
        <v>432</v>
      </c>
      <c r="AK18" s="219">
        <v>1347.6192500000002</v>
      </c>
      <c r="AL18" s="219">
        <v>1779.6192500000002</v>
      </c>
    </row>
    <row r="19" spans="1:38" x14ac:dyDescent="0.2">
      <c r="A19" s="82">
        <v>11</v>
      </c>
      <c r="B19" s="155">
        <v>287.5</v>
      </c>
      <c r="C19" s="156">
        <v>492.5</v>
      </c>
      <c r="D19" s="157">
        <f t="shared" ref="D19:D20" si="38">B19+C19</f>
        <v>780</v>
      </c>
      <c r="E19" s="155">
        <v>57.375</v>
      </c>
      <c r="F19" s="156">
        <v>977.625</v>
      </c>
      <c r="G19" s="157">
        <f t="shared" si="14"/>
        <v>1035</v>
      </c>
      <c r="H19" s="152">
        <v>0</v>
      </c>
      <c r="I19" s="153">
        <v>44.69</v>
      </c>
      <c r="J19" s="154">
        <f t="shared" ref="J19" si="39">SUM(H19:I19)</f>
        <v>44.69</v>
      </c>
      <c r="K19" s="158"/>
      <c r="L19" s="159"/>
      <c r="M19" s="160">
        <f t="shared" si="3"/>
        <v>0</v>
      </c>
      <c r="N19" s="158"/>
      <c r="O19" s="159"/>
      <c r="P19" s="171">
        <f t="shared" si="4"/>
        <v>0</v>
      </c>
      <c r="Q19" s="173">
        <v>105.5</v>
      </c>
      <c r="R19" s="156">
        <v>71.808000000000007</v>
      </c>
      <c r="S19" s="165">
        <f t="shared" si="5"/>
        <v>177.30799999999999</v>
      </c>
      <c r="T19" s="152">
        <v>0</v>
      </c>
      <c r="U19" s="153">
        <v>289.25</v>
      </c>
      <c r="V19" s="154">
        <f t="shared" ref="V19:V20" si="40">T19+U19</f>
        <v>289.25</v>
      </c>
      <c r="W19" s="155"/>
      <c r="X19" s="156"/>
      <c r="Y19" s="157">
        <f t="shared" si="7"/>
        <v>0</v>
      </c>
      <c r="Z19" s="155">
        <v>0</v>
      </c>
      <c r="AA19" s="156">
        <v>410.5</v>
      </c>
      <c r="AB19" s="165">
        <f t="shared" si="8"/>
        <v>410.5</v>
      </c>
      <c r="AC19" s="172"/>
      <c r="AD19" s="133"/>
      <c r="AE19" s="160">
        <f t="shared" si="9"/>
        <v>0</v>
      </c>
      <c r="AF19" s="168">
        <f t="shared" si="10"/>
        <v>450.375</v>
      </c>
      <c r="AG19" s="169">
        <f t="shared" si="11"/>
        <v>2286.373</v>
      </c>
      <c r="AH19" s="170">
        <f t="shared" si="12"/>
        <v>2736.748</v>
      </c>
      <c r="AJ19" s="219">
        <v>453.75</v>
      </c>
      <c r="AK19" s="219">
        <v>1383.2912999999999</v>
      </c>
      <c r="AL19" s="219">
        <v>1837.0412999999999</v>
      </c>
    </row>
    <row r="20" spans="1:38" x14ac:dyDescent="0.2">
      <c r="A20" s="82">
        <v>12</v>
      </c>
      <c r="B20" s="155">
        <v>252.5</v>
      </c>
      <c r="C20" s="156">
        <v>456.25</v>
      </c>
      <c r="D20" s="157">
        <f t="shared" si="38"/>
        <v>708.75</v>
      </c>
      <c r="E20" s="155">
        <v>66.375</v>
      </c>
      <c r="F20" s="156">
        <v>1080</v>
      </c>
      <c r="G20" s="157">
        <f t="shared" si="14"/>
        <v>1146.375</v>
      </c>
      <c r="H20" s="152">
        <v>0</v>
      </c>
      <c r="I20" s="153">
        <v>60.34</v>
      </c>
      <c r="J20" s="154">
        <f t="shared" ref="J20" si="41">SUM(H20:I20)</f>
        <v>60.34</v>
      </c>
      <c r="K20" s="158">
        <v>64.821120000000008</v>
      </c>
      <c r="L20" s="159">
        <v>122.304</v>
      </c>
      <c r="M20" s="160">
        <f t="shared" si="3"/>
        <v>187.12512000000001</v>
      </c>
      <c r="N20" s="158"/>
      <c r="O20" s="159"/>
      <c r="P20" s="171">
        <f t="shared" si="4"/>
        <v>0</v>
      </c>
      <c r="Q20" s="173">
        <v>103</v>
      </c>
      <c r="R20" s="156">
        <v>129.2544</v>
      </c>
      <c r="S20" s="165">
        <f t="shared" si="5"/>
        <v>232.2544</v>
      </c>
      <c r="T20" s="152">
        <v>0</v>
      </c>
      <c r="U20" s="153">
        <v>45.5</v>
      </c>
      <c r="V20" s="154">
        <f t="shared" si="40"/>
        <v>45.5</v>
      </c>
      <c r="W20" s="155">
        <v>38.823840000000004</v>
      </c>
      <c r="X20" s="156">
        <v>64.706400000000002</v>
      </c>
      <c r="Y20" s="157">
        <f t="shared" si="7"/>
        <v>103.53024000000001</v>
      </c>
      <c r="Z20" s="174">
        <v>0</v>
      </c>
      <c r="AA20" s="175">
        <v>399</v>
      </c>
      <c r="AB20" s="165">
        <f t="shared" si="8"/>
        <v>399</v>
      </c>
      <c r="AC20" s="172">
        <v>0</v>
      </c>
      <c r="AD20" s="133">
        <v>0</v>
      </c>
      <c r="AE20" s="160">
        <f t="shared" si="9"/>
        <v>0</v>
      </c>
      <c r="AF20" s="168">
        <f t="shared" si="10"/>
        <v>525.51995999999997</v>
      </c>
      <c r="AG20" s="169">
        <f t="shared" si="11"/>
        <v>2357.3548000000001</v>
      </c>
      <c r="AH20" s="170">
        <f t="shared" si="12"/>
        <v>2882.8747600000002</v>
      </c>
      <c r="AJ20" s="219">
        <v>458.22424000000001</v>
      </c>
      <c r="AK20" s="219">
        <v>1770.2257499999996</v>
      </c>
      <c r="AL20" s="219">
        <v>2228.4499899999996</v>
      </c>
    </row>
    <row r="21" spans="1:38" x14ac:dyDescent="0.2">
      <c r="A21" s="82">
        <v>13</v>
      </c>
      <c r="B21" s="155">
        <v>222.5</v>
      </c>
      <c r="C21" s="156">
        <v>456.25</v>
      </c>
      <c r="D21" s="157">
        <f t="shared" ref="D21" si="42">B21+C21</f>
        <v>678.75</v>
      </c>
      <c r="E21" s="155">
        <v>94.5</v>
      </c>
      <c r="F21" s="156">
        <v>1111.5</v>
      </c>
      <c r="G21" s="157">
        <f t="shared" si="14"/>
        <v>1206</v>
      </c>
      <c r="H21" s="155">
        <v>0</v>
      </c>
      <c r="I21" s="156">
        <v>219.70607999999999</v>
      </c>
      <c r="J21" s="157">
        <f t="shared" ref="J21:J23" si="43">SUM(H21:I21)</f>
        <v>219.70607999999999</v>
      </c>
      <c r="K21" s="158">
        <v>64.821120000000008</v>
      </c>
      <c r="L21" s="159">
        <v>122.304</v>
      </c>
      <c r="M21" s="160">
        <f t="shared" si="3"/>
        <v>187.12512000000001</v>
      </c>
      <c r="N21" s="158"/>
      <c r="O21" s="159"/>
      <c r="P21" s="171">
        <f t="shared" si="4"/>
        <v>0</v>
      </c>
      <c r="Q21" s="173">
        <v>140</v>
      </c>
      <c r="R21" s="156">
        <v>150.79680000000002</v>
      </c>
      <c r="S21" s="165">
        <f t="shared" si="5"/>
        <v>290.79680000000002</v>
      </c>
      <c r="T21" s="155">
        <v>0</v>
      </c>
      <c r="U21" s="156">
        <v>236.74124999999998</v>
      </c>
      <c r="V21" s="157">
        <f t="shared" ref="V21:V22" si="44">T21+U21</f>
        <v>236.74124999999998</v>
      </c>
      <c r="W21" s="155">
        <v>97.400160000000014</v>
      </c>
      <c r="X21" s="156">
        <v>52.786800000000007</v>
      </c>
      <c r="Y21" s="157">
        <f t="shared" si="7"/>
        <v>150.18696000000003</v>
      </c>
      <c r="Z21" s="174">
        <v>0</v>
      </c>
      <c r="AA21" s="175">
        <v>397.75</v>
      </c>
      <c r="AB21" s="165">
        <f t="shared" si="8"/>
        <v>397.75</v>
      </c>
      <c r="AC21" s="172">
        <v>0</v>
      </c>
      <c r="AD21" s="133">
        <v>5.28</v>
      </c>
      <c r="AE21" s="160">
        <f t="shared" si="9"/>
        <v>5.28</v>
      </c>
      <c r="AF21" s="168">
        <f t="shared" si="10"/>
        <v>619.22128000000009</v>
      </c>
      <c r="AG21" s="169">
        <f t="shared" si="11"/>
        <v>2753.1149300000002</v>
      </c>
      <c r="AH21" s="170">
        <f t="shared" si="12"/>
        <v>3372.3362100000004</v>
      </c>
      <c r="AJ21" s="219">
        <v>643.72824000000003</v>
      </c>
      <c r="AK21" s="219">
        <v>2080.1729999999998</v>
      </c>
      <c r="AL21" s="219">
        <v>2723.9012399999997</v>
      </c>
    </row>
    <row r="22" spans="1:38" x14ac:dyDescent="0.2">
      <c r="A22" s="82">
        <v>14</v>
      </c>
      <c r="B22" s="155">
        <v>147.5</v>
      </c>
      <c r="C22" s="156">
        <v>456.25</v>
      </c>
      <c r="D22" s="157">
        <f t="shared" ref="D22" si="45">B22+C22</f>
        <v>603.75</v>
      </c>
      <c r="E22" s="155">
        <v>65.25</v>
      </c>
      <c r="F22" s="156">
        <v>1338.75</v>
      </c>
      <c r="G22" s="157">
        <f t="shared" si="14"/>
        <v>1404</v>
      </c>
      <c r="H22" s="155">
        <v>0</v>
      </c>
      <c r="I22" s="156">
        <v>315.5600799999998</v>
      </c>
      <c r="J22" s="157">
        <f t="shared" si="43"/>
        <v>315.5600799999998</v>
      </c>
      <c r="K22" s="158">
        <v>64.821120000000008</v>
      </c>
      <c r="L22" s="159">
        <v>122.304</v>
      </c>
      <c r="M22" s="160">
        <f t="shared" si="3"/>
        <v>187.12512000000001</v>
      </c>
      <c r="N22" s="158"/>
      <c r="O22" s="159"/>
      <c r="P22" s="171">
        <f t="shared" si="4"/>
        <v>0</v>
      </c>
      <c r="Q22" s="173">
        <v>153</v>
      </c>
      <c r="R22" s="156">
        <v>380.58240000000006</v>
      </c>
      <c r="S22" s="165">
        <f t="shared" si="5"/>
        <v>533.58240000000001</v>
      </c>
      <c r="T22" s="155">
        <v>0</v>
      </c>
      <c r="U22" s="156">
        <v>153.39999999999998</v>
      </c>
      <c r="V22" s="157">
        <f t="shared" si="44"/>
        <v>153.39999999999998</v>
      </c>
      <c r="W22" s="155">
        <v>194.45976000000002</v>
      </c>
      <c r="X22" s="156">
        <v>186.96744000000001</v>
      </c>
      <c r="Y22" s="157">
        <f t="shared" si="7"/>
        <v>381.42720000000003</v>
      </c>
      <c r="Z22" s="174">
        <v>0</v>
      </c>
      <c r="AA22" s="175">
        <v>317.25</v>
      </c>
      <c r="AB22" s="165">
        <f t="shared" si="8"/>
        <v>317.25</v>
      </c>
      <c r="AC22" s="172">
        <v>0</v>
      </c>
      <c r="AD22" s="133">
        <v>58.080000000000005</v>
      </c>
      <c r="AE22" s="160">
        <f t="shared" si="9"/>
        <v>58.080000000000005</v>
      </c>
      <c r="AF22" s="168">
        <f t="shared" si="10"/>
        <v>625.03088000000002</v>
      </c>
      <c r="AG22" s="169">
        <f t="shared" si="11"/>
        <v>3329.14392</v>
      </c>
      <c r="AH22" s="170">
        <f t="shared" si="12"/>
        <v>3954.1747999999998</v>
      </c>
      <c r="AJ22" s="219">
        <v>691.52624000000003</v>
      </c>
      <c r="AK22" s="219">
        <v>1727.5485000000001</v>
      </c>
      <c r="AL22" s="219">
        <v>2419.07474</v>
      </c>
    </row>
    <row r="23" spans="1:38" x14ac:dyDescent="0.2">
      <c r="A23" s="82">
        <v>15</v>
      </c>
      <c r="B23" s="155">
        <v>0</v>
      </c>
      <c r="C23" s="156">
        <v>150</v>
      </c>
      <c r="D23" s="157">
        <f t="shared" ref="D23" si="46">B23+C23</f>
        <v>150</v>
      </c>
      <c r="E23" s="155">
        <v>112.5</v>
      </c>
      <c r="F23" s="156">
        <v>693.75</v>
      </c>
      <c r="G23" s="157">
        <f t="shared" ref="G23:G24" si="47">SUM(E23:F23)</f>
        <v>806.25</v>
      </c>
      <c r="H23" s="155">
        <v>0</v>
      </c>
      <c r="I23" s="156">
        <v>382.26847999999984</v>
      </c>
      <c r="J23" s="157">
        <f t="shared" si="43"/>
        <v>382.26847999999984</v>
      </c>
      <c r="K23" s="158">
        <v>81.02640000000001</v>
      </c>
      <c r="L23" s="159">
        <v>152.88</v>
      </c>
      <c r="M23" s="160">
        <f t="shared" si="3"/>
        <v>233.90640000000002</v>
      </c>
      <c r="N23" s="158"/>
      <c r="O23" s="159"/>
      <c r="P23" s="171">
        <f t="shared" si="4"/>
        <v>0</v>
      </c>
      <c r="Q23" s="173">
        <v>192.75</v>
      </c>
      <c r="R23" s="156">
        <v>369.81120000000004</v>
      </c>
      <c r="S23" s="165">
        <f t="shared" si="5"/>
        <v>562.5612000000001</v>
      </c>
      <c r="T23" s="155">
        <v>0</v>
      </c>
      <c r="U23" s="156">
        <v>112.5</v>
      </c>
      <c r="V23" s="157">
        <f t="shared" ref="V23" si="48">T23+U23</f>
        <v>112.5</v>
      </c>
      <c r="W23" s="155">
        <v>338.17608000000001</v>
      </c>
      <c r="X23" s="156">
        <v>231.58080000000001</v>
      </c>
      <c r="Y23" s="157">
        <f t="shared" ref="Y23" si="49">SUM(W23:X23)</f>
        <v>569.75688000000002</v>
      </c>
      <c r="Z23" s="174">
        <v>0</v>
      </c>
      <c r="AA23" s="175">
        <v>0</v>
      </c>
      <c r="AB23" s="165">
        <f t="shared" si="8"/>
        <v>0</v>
      </c>
      <c r="AC23" s="172">
        <v>0</v>
      </c>
      <c r="AD23" s="133">
        <v>184.8</v>
      </c>
      <c r="AE23" s="160">
        <f t="shared" si="9"/>
        <v>184.8</v>
      </c>
      <c r="AF23" s="168">
        <f t="shared" si="10"/>
        <v>724.45248000000004</v>
      </c>
      <c r="AG23" s="169">
        <f t="shared" si="11"/>
        <v>2277.5904800000003</v>
      </c>
      <c r="AH23" s="170">
        <f t="shared" si="12"/>
        <v>3002.0429600000002</v>
      </c>
      <c r="AJ23" s="219">
        <v>742.24880000000007</v>
      </c>
      <c r="AK23" s="219">
        <v>2114.2445000000002</v>
      </c>
      <c r="AL23" s="219">
        <v>2856.4933000000001</v>
      </c>
    </row>
    <row r="24" spans="1:38" x14ac:dyDescent="0.2">
      <c r="A24" s="82">
        <v>16</v>
      </c>
      <c r="B24" s="155">
        <v>0</v>
      </c>
      <c r="C24" s="156">
        <v>120</v>
      </c>
      <c r="D24" s="157">
        <f t="shared" ref="D24" si="50">B24+C24</f>
        <v>120</v>
      </c>
      <c r="E24" s="155">
        <v>40.32</v>
      </c>
      <c r="F24" s="156">
        <v>834.375</v>
      </c>
      <c r="G24" s="157">
        <f t="shared" si="47"/>
        <v>874.69500000000005</v>
      </c>
      <c r="H24" s="155">
        <v>0</v>
      </c>
      <c r="I24" s="156">
        <v>200.78860999999998</v>
      </c>
      <c r="J24" s="157">
        <f t="shared" ref="J24" si="51">SUM(H24:I24)</f>
        <v>200.78860999999998</v>
      </c>
      <c r="K24" s="158">
        <v>98</v>
      </c>
      <c r="L24" s="159">
        <v>76.44</v>
      </c>
      <c r="M24" s="160">
        <f t="shared" si="3"/>
        <v>174.44</v>
      </c>
      <c r="N24" s="158"/>
      <c r="O24" s="159"/>
      <c r="P24" s="171">
        <f t="shared" si="4"/>
        <v>0</v>
      </c>
      <c r="Q24" s="173">
        <v>221.75</v>
      </c>
      <c r="R24" s="156">
        <v>1056.6547200000002</v>
      </c>
      <c r="S24" s="165">
        <f t="shared" si="5"/>
        <v>1278.4047200000002</v>
      </c>
      <c r="T24" s="155">
        <v>0</v>
      </c>
      <c r="U24" s="156">
        <v>27.52</v>
      </c>
      <c r="V24" s="157">
        <f t="shared" ref="V24" si="52">T24+U24</f>
        <v>27.52</v>
      </c>
      <c r="W24" s="155">
        <v>359.97192000000001</v>
      </c>
      <c r="X24" s="156">
        <v>316.38024000000001</v>
      </c>
      <c r="Y24" s="157">
        <f t="shared" ref="Y24" si="53">SUM(W24:X24)</f>
        <v>676.35216000000003</v>
      </c>
      <c r="Z24" s="174">
        <v>0</v>
      </c>
      <c r="AA24" s="175">
        <v>267</v>
      </c>
      <c r="AB24" s="165">
        <f t="shared" si="8"/>
        <v>267</v>
      </c>
      <c r="AC24" s="172">
        <v>0</v>
      </c>
      <c r="AD24" s="133">
        <v>211.20000000000002</v>
      </c>
      <c r="AE24" s="160">
        <f t="shared" si="9"/>
        <v>211.20000000000002</v>
      </c>
      <c r="AF24" s="168">
        <f t="shared" si="10"/>
        <v>720.04192</v>
      </c>
      <c r="AG24" s="169">
        <f t="shared" si="11"/>
        <v>3110.3585700000003</v>
      </c>
      <c r="AH24" s="170">
        <f t="shared" si="12"/>
        <v>3830.4004900000004</v>
      </c>
      <c r="AJ24" s="219">
        <v>626.23800000000006</v>
      </c>
      <c r="AK24" s="219">
        <v>1893.8777500000001</v>
      </c>
      <c r="AL24" s="219">
        <v>2520.1157499999999</v>
      </c>
    </row>
    <row r="25" spans="1:38" x14ac:dyDescent="0.2">
      <c r="A25" s="82">
        <v>17</v>
      </c>
      <c r="B25" s="152"/>
      <c r="C25" s="153"/>
      <c r="D25" s="157">
        <f t="shared" ref="D25:D26" si="54">B25+C25</f>
        <v>0</v>
      </c>
      <c r="E25" s="155">
        <v>35.4375</v>
      </c>
      <c r="F25" s="156">
        <v>1171.6875</v>
      </c>
      <c r="G25" s="157">
        <f t="shared" si="14"/>
        <v>1207.125</v>
      </c>
      <c r="H25" s="155">
        <v>0</v>
      </c>
      <c r="I25" s="156">
        <v>100.05676999999999</v>
      </c>
      <c r="J25" s="157">
        <f t="shared" ref="J25" si="55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1">
        <f t="shared" si="4"/>
        <v>0</v>
      </c>
      <c r="Q25" s="173">
        <v>345.75</v>
      </c>
      <c r="R25" s="156">
        <v>1551.624</v>
      </c>
      <c r="S25" s="165">
        <f t="shared" ref="S25:S26" si="56">Q25+R25</f>
        <v>1897.374</v>
      </c>
      <c r="T25" s="155">
        <v>0</v>
      </c>
      <c r="U25" s="156">
        <v>165</v>
      </c>
      <c r="V25" s="157">
        <f t="shared" ref="V25" si="57">T25+U25</f>
        <v>165</v>
      </c>
      <c r="W25" s="155">
        <v>324.21312</v>
      </c>
      <c r="X25" s="156">
        <v>237.02976000000001</v>
      </c>
      <c r="Y25" s="157">
        <f t="shared" si="7"/>
        <v>561.24288000000001</v>
      </c>
      <c r="Z25" s="174">
        <v>0</v>
      </c>
      <c r="AA25" s="175">
        <v>305.5</v>
      </c>
      <c r="AB25" s="165">
        <f t="shared" si="8"/>
        <v>305.5</v>
      </c>
      <c r="AC25" s="172">
        <v>0</v>
      </c>
      <c r="AD25" s="133">
        <v>211.20000000000002</v>
      </c>
      <c r="AE25" s="160">
        <f t="shared" si="9"/>
        <v>211.20000000000002</v>
      </c>
      <c r="AF25" s="168">
        <f t="shared" si="10"/>
        <v>823.00062000000003</v>
      </c>
      <c r="AG25" s="169">
        <f t="shared" si="11"/>
        <v>3818.5380299999997</v>
      </c>
      <c r="AH25" s="170">
        <f t="shared" si="12"/>
        <v>4641.5386499999995</v>
      </c>
      <c r="AJ25" s="219">
        <v>592.91200000000003</v>
      </c>
      <c r="AK25" s="219">
        <v>1763.0342499999999</v>
      </c>
      <c r="AL25" s="219">
        <v>2355.94625</v>
      </c>
    </row>
    <row r="26" spans="1:38" x14ac:dyDescent="0.2">
      <c r="A26" s="82">
        <v>18</v>
      </c>
      <c r="B26" s="152"/>
      <c r="C26" s="153"/>
      <c r="D26" s="157">
        <f t="shared" si="54"/>
        <v>0</v>
      </c>
      <c r="E26" s="155">
        <v>2.25</v>
      </c>
      <c r="F26" s="156">
        <v>919.6875</v>
      </c>
      <c r="G26" s="157">
        <f t="shared" si="14"/>
        <v>921.9375</v>
      </c>
      <c r="H26" s="155">
        <v>0</v>
      </c>
      <c r="I26" s="156">
        <v>35.255880000000005</v>
      </c>
      <c r="J26" s="157">
        <f t="shared" ref="J26" si="58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6"/>
      <c r="P26" s="171">
        <f t="shared" si="4"/>
        <v>0</v>
      </c>
      <c r="Q26" s="173">
        <v>353.75</v>
      </c>
      <c r="R26" s="156">
        <v>2317.0238400000007</v>
      </c>
      <c r="S26" s="165">
        <f t="shared" si="56"/>
        <v>2670.7738400000007</v>
      </c>
      <c r="T26" s="155">
        <v>0</v>
      </c>
      <c r="U26" s="156">
        <v>49.68</v>
      </c>
      <c r="V26" s="157">
        <f t="shared" ref="V26" si="59">T26+U26</f>
        <v>49.68</v>
      </c>
      <c r="W26" s="155">
        <v>380.40551999999997</v>
      </c>
      <c r="X26" s="156">
        <v>267.33960000000002</v>
      </c>
      <c r="Y26" s="157">
        <f t="shared" si="7"/>
        <v>647.74512000000004</v>
      </c>
      <c r="Z26" s="174">
        <v>0</v>
      </c>
      <c r="AA26" s="175">
        <v>288.75</v>
      </c>
      <c r="AB26" s="165">
        <f t="shared" si="8"/>
        <v>288.75</v>
      </c>
      <c r="AC26" s="172">
        <v>0</v>
      </c>
      <c r="AD26" s="133">
        <v>211.20000000000002</v>
      </c>
      <c r="AE26" s="160">
        <f t="shared" si="9"/>
        <v>211.20000000000002</v>
      </c>
      <c r="AF26" s="168">
        <f t="shared" si="10"/>
        <v>892.94852480000009</v>
      </c>
      <c r="AG26" s="169">
        <f t="shared" si="11"/>
        <v>4384.30098</v>
      </c>
      <c r="AH26" s="170">
        <f t="shared" si="12"/>
        <v>5277.2495048000001</v>
      </c>
      <c r="AJ26" s="219">
        <v>745.36073920000001</v>
      </c>
      <c r="AK26" s="219">
        <v>2403.7066399999999</v>
      </c>
      <c r="AL26" s="219">
        <v>3149.0673791999998</v>
      </c>
    </row>
    <row r="27" spans="1:38" x14ac:dyDescent="0.2">
      <c r="A27" s="82">
        <v>19</v>
      </c>
      <c r="B27" s="177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0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6"/>
      <c r="P27" s="171">
        <f t="shared" si="4"/>
        <v>0</v>
      </c>
      <c r="Q27" s="173">
        <v>316.75</v>
      </c>
      <c r="R27" s="156">
        <v>2834.8003200000012</v>
      </c>
      <c r="S27" s="165">
        <f t="shared" ref="S27:S29" si="61">Q27+R27</f>
        <v>3151.5503200000012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374.61599999999999</v>
      </c>
      <c r="X27" s="156">
        <v>375.97824000000003</v>
      </c>
      <c r="Y27" s="157">
        <f t="shared" si="7"/>
        <v>750.59424000000001</v>
      </c>
      <c r="Z27" s="174">
        <v>0</v>
      </c>
      <c r="AA27" s="175">
        <v>195.75</v>
      </c>
      <c r="AB27" s="165">
        <f t="shared" si="8"/>
        <v>195.75</v>
      </c>
      <c r="AC27" s="172">
        <v>0</v>
      </c>
      <c r="AD27" s="133">
        <v>211.20000000000002</v>
      </c>
      <c r="AE27" s="160">
        <f t="shared" si="9"/>
        <v>211.20000000000002</v>
      </c>
      <c r="AF27" s="168">
        <f t="shared" si="10"/>
        <v>904.37972079999997</v>
      </c>
      <c r="AG27" s="169">
        <f t="shared" si="11"/>
        <v>4120.1117000000013</v>
      </c>
      <c r="AH27" s="170">
        <f t="shared" si="12"/>
        <v>5024.4914208000009</v>
      </c>
      <c r="AJ27" s="219">
        <v>746.31800320000002</v>
      </c>
      <c r="AK27" s="219">
        <v>2783.17985</v>
      </c>
      <c r="AL27" s="219">
        <v>3529.4978532</v>
      </c>
    </row>
    <row r="28" spans="1:38" x14ac:dyDescent="0.2">
      <c r="A28" s="82">
        <v>20</v>
      </c>
      <c r="B28" s="178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0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6"/>
      <c r="P28" s="171">
        <f t="shared" si="4"/>
        <v>0</v>
      </c>
      <c r="Q28" s="173">
        <v>269.25</v>
      </c>
      <c r="R28" s="156">
        <v>3138.0096000000003</v>
      </c>
      <c r="S28" s="165">
        <f t="shared" si="61"/>
        <v>3407.2596000000003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326.59703999999999</v>
      </c>
      <c r="X28" s="156">
        <v>591.55272000000002</v>
      </c>
      <c r="Y28" s="157">
        <f t="shared" si="7"/>
        <v>918.14976000000001</v>
      </c>
      <c r="Z28" s="174">
        <v>0</v>
      </c>
      <c r="AA28" s="175">
        <v>195.5</v>
      </c>
      <c r="AB28" s="165">
        <f t="shared" si="8"/>
        <v>195.5</v>
      </c>
      <c r="AC28" s="172">
        <v>0</v>
      </c>
      <c r="AD28" s="133">
        <v>211.20000000000002</v>
      </c>
      <c r="AE28" s="160">
        <f t="shared" si="9"/>
        <v>211.20000000000002</v>
      </c>
      <c r="AF28" s="168">
        <f t="shared" si="10"/>
        <v>830.66154719999997</v>
      </c>
      <c r="AG28" s="169">
        <f t="shared" si="11"/>
        <v>4531.1346400000002</v>
      </c>
      <c r="AH28" s="170">
        <f t="shared" si="12"/>
        <v>5361.7961872000005</v>
      </c>
      <c r="AJ28" s="219">
        <v>719.05410879999999</v>
      </c>
      <c r="AK28" s="219">
        <v>3226.5083299999992</v>
      </c>
      <c r="AL28" s="219">
        <v>3945.5624387999992</v>
      </c>
    </row>
    <row r="29" spans="1:38" x14ac:dyDescent="0.2">
      <c r="A29" s="82">
        <v>21</v>
      </c>
      <c r="B29" s="178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2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6"/>
      <c r="P29" s="171">
        <f t="shared" si="4"/>
        <v>0</v>
      </c>
      <c r="Q29" s="173">
        <v>206</v>
      </c>
      <c r="R29" s="156">
        <v>2822.0544</v>
      </c>
      <c r="S29" s="165">
        <f t="shared" si="61"/>
        <v>3028.0544</v>
      </c>
      <c r="T29" s="155">
        <v>0</v>
      </c>
      <c r="U29" s="156">
        <v>11</v>
      </c>
      <c r="V29" s="157">
        <f t="shared" ref="V29" si="63">T29+U29</f>
        <v>11</v>
      </c>
      <c r="W29" s="155">
        <v>219.66120000000001</v>
      </c>
      <c r="X29" s="156">
        <v>601.76952000000006</v>
      </c>
      <c r="Y29" s="157">
        <f t="shared" si="7"/>
        <v>821.43072000000006</v>
      </c>
      <c r="Z29" s="174">
        <v>0</v>
      </c>
      <c r="AA29" s="175">
        <v>251</v>
      </c>
      <c r="AB29" s="165">
        <v>221.75</v>
      </c>
      <c r="AC29" s="172">
        <v>0</v>
      </c>
      <c r="AD29" s="133">
        <v>184.8</v>
      </c>
      <c r="AE29" s="160">
        <f t="shared" si="9"/>
        <v>184.8</v>
      </c>
      <c r="AF29" s="168">
        <f t="shared" si="10"/>
        <v>671.65735040000004</v>
      </c>
      <c r="AG29" s="169">
        <f t="shared" si="11"/>
        <v>3997.20856</v>
      </c>
      <c r="AH29" s="170">
        <f t="shared" si="12"/>
        <v>4668.8659103999998</v>
      </c>
      <c r="AJ29" s="219">
        <v>648.57316160000005</v>
      </c>
      <c r="AK29" s="219">
        <v>2537.4371401843314</v>
      </c>
      <c r="AL29" s="219">
        <v>3186.0103017843312</v>
      </c>
    </row>
    <row r="30" spans="1:38" x14ac:dyDescent="0.2">
      <c r="A30" s="82">
        <v>22</v>
      </c>
      <c r="B30" s="178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4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6"/>
      <c r="P30" s="171">
        <f t="shared" si="4"/>
        <v>0</v>
      </c>
      <c r="Q30" s="173">
        <v>116.25</v>
      </c>
      <c r="R30" s="156">
        <v>3285.2159999999999</v>
      </c>
      <c r="S30" s="165">
        <f t="shared" ref="S30" si="65">Q30+R30</f>
        <v>3401.4659999999999</v>
      </c>
      <c r="T30" s="155">
        <v>0</v>
      </c>
      <c r="U30" s="156">
        <v>0</v>
      </c>
      <c r="V30" s="157">
        <f t="shared" ref="V30" si="66">T30+U30</f>
        <v>0</v>
      </c>
      <c r="W30" s="155">
        <v>284.02704</v>
      </c>
      <c r="X30" s="156">
        <v>536.04143999999997</v>
      </c>
      <c r="Y30" s="157">
        <f t="shared" si="7"/>
        <v>820.06847999999991</v>
      </c>
      <c r="Z30" s="174">
        <v>0</v>
      </c>
      <c r="AA30" s="175">
        <v>216.5</v>
      </c>
      <c r="AB30" s="165">
        <f t="shared" si="8"/>
        <v>216.5</v>
      </c>
      <c r="AC30" s="172">
        <v>0</v>
      </c>
      <c r="AD30" s="133">
        <v>184.8</v>
      </c>
      <c r="AE30" s="160">
        <f t="shared" si="9"/>
        <v>184.8</v>
      </c>
      <c r="AF30" s="168">
        <f t="shared" si="10"/>
        <v>690.99976319999996</v>
      </c>
      <c r="AG30" s="169">
        <f t="shared" si="11"/>
        <v>4412.4344000000001</v>
      </c>
      <c r="AH30" s="170">
        <f t="shared" si="12"/>
        <v>5103.4341631999996</v>
      </c>
      <c r="AJ30" s="219">
        <v>814.33737280000003</v>
      </c>
      <c r="AK30" s="219">
        <v>3305.7563598156676</v>
      </c>
      <c r="AL30" s="219">
        <v>4120.0937326156672</v>
      </c>
    </row>
    <row r="31" spans="1:38" x14ac:dyDescent="0.2">
      <c r="A31" s="82">
        <v>23</v>
      </c>
      <c r="B31" s="178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4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6"/>
      <c r="P31" s="171">
        <f t="shared" si="4"/>
        <v>0</v>
      </c>
      <c r="Q31" s="173">
        <v>132</v>
      </c>
      <c r="R31" s="156">
        <v>2890.2720000000004</v>
      </c>
      <c r="S31" s="165">
        <f t="shared" ref="S31" si="67">Q31+R31</f>
        <v>3022.2720000000004</v>
      </c>
      <c r="T31" s="155">
        <v>0</v>
      </c>
      <c r="U31" s="156">
        <v>0</v>
      </c>
      <c r="V31" s="157">
        <f t="shared" ref="V31" si="68">T31+U31</f>
        <v>0</v>
      </c>
      <c r="W31" s="155">
        <v>318.08303999999998</v>
      </c>
      <c r="X31" s="156">
        <v>653.19407999999999</v>
      </c>
      <c r="Y31" s="157">
        <f t="shared" si="7"/>
        <v>971.27711999999997</v>
      </c>
      <c r="Z31" s="174">
        <v>0</v>
      </c>
      <c r="AA31" s="175">
        <v>169</v>
      </c>
      <c r="AB31" s="165">
        <f t="shared" si="8"/>
        <v>169</v>
      </c>
      <c r="AC31" s="172">
        <v>0</v>
      </c>
      <c r="AD31" s="179">
        <v>184.8</v>
      </c>
      <c r="AE31" s="160">
        <f t="shared" si="9"/>
        <v>184.8</v>
      </c>
      <c r="AF31" s="168">
        <f t="shared" si="10"/>
        <v>729.62411999999995</v>
      </c>
      <c r="AG31" s="169">
        <f t="shared" si="11"/>
        <v>3981.6558400000004</v>
      </c>
      <c r="AH31" s="170">
        <f t="shared" si="12"/>
        <v>4711.2799599999998</v>
      </c>
      <c r="AJ31" s="219">
        <v>766.97032000000002</v>
      </c>
      <c r="AK31" s="219">
        <v>3265.8365469124428</v>
      </c>
      <c r="AL31" s="219">
        <v>4032.8068669124427</v>
      </c>
    </row>
    <row r="32" spans="1:38" x14ac:dyDescent="0.2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69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6"/>
      <c r="P32" s="171">
        <f t="shared" si="4"/>
        <v>0</v>
      </c>
      <c r="Q32" s="173">
        <v>63.25</v>
      </c>
      <c r="R32" s="156">
        <v>2768.28</v>
      </c>
      <c r="S32" s="165">
        <f t="shared" ref="S32" si="70">Q32+R32</f>
        <v>2831.53</v>
      </c>
      <c r="T32" s="155">
        <v>0</v>
      </c>
      <c r="U32" s="156">
        <v>0</v>
      </c>
      <c r="V32" s="157">
        <f t="shared" ref="V32" si="71">T32+U32</f>
        <v>0</v>
      </c>
      <c r="W32" s="155">
        <v>304.12008000000003</v>
      </c>
      <c r="X32" s="156">
        <v>642.97728000000006</v>
      </c>
      <c r="Y32" s="157">
        <f t="shared" si="7"/>
        <v>947.09736000000009</v>
      </c>
      <c r="Z32" s="174">
        <v>0</v>
      </c>
      <c r="AA32" s="175">
        <v>79</v>
      </c>
      <c r="AB32" s="165">
        <f t="shared" si="8"/>
        <v>79</v>
      </c>
      <c r="AC32" s="172">
        <v>0</v>
      </c>
      <c r="AD32" s="179">
        <v>26.400000000000002</v>
      </c>
      <c r="AE32" s="160">
        <f t="shared" si="9"/>
        <v>26.400000000000002</v>
      </c>
      <c r="AF32" s="168">
        <f t="shared" si="10"/>
        <v>613.36623039999995</v>
      </c>
      <c r="AG32" s="169">
        <f t="shared" si="11"/>
        <v>3622.1444800000004</v>
      </c>
      <c r="AH32" s="170">
        <f t="shared" si="12"/>
        <v>4235.5107103999999</v>
      </c>
      <c r="AJ32" s="219">
        <v>612.00716160000002</v>
      </c>
      <c r="AK32" s="219">
        <v>3638.2498527649773</v>
      </c>
      <c r="AL32" s="219">
        <v>4250.2570143649773</v>
      </c>
    </row>
    <row r="33" spans="1:38" x14ac:dyDescent="0.2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2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6"/>
      <c r="P33" s="171">
        <f t="shared" si="4"/>
        <v>0</v>
      </c>
      <c r="Q33" s="173">
        <v>121.5</v>
      </c>
      <c r="R33" s="156">
        <v>2384.0256000000004</v>
      </c>
      <c r="S33" s="165">
        <f t="shared" ref="S33" si="73">Q33+R33</f>
        <v>2505.5256000000004</v>
      </c>
      <c r="T33" s="155"/>
      <c r="U33" s="156"/>
      <c r="V33" s="157">
        <f t="shared" si="6"/>
        <v>0</v>
      </c>
      <c r="W33" s="155">
        <v>221.70456000000001</v>
      </c>
      <c r="X33" s="156">
        <v>602.7912</v>
      </c>
      <c r="Y33" s="157">
        <f t="shared" si="7"/>
        <v>824.49576000000002</v>
      </c>
      <c r="Z33" s="174">
        <v>0</v>
      </c>
      <c r="AA33" s="175">
        <v>187.25</v>
      </c>
      <c r="AB33" s="165">
        <f t="shared" si="8"/>
        <v>187.25</v>
      </c>
      <c r="AC33" s="172">
        <v>0</v>
      </c>
      <c r="AD33" s="179">
        <v>26.400000000000002</v>
      </c>
      <c r="AE33" s="160">
        <f t="shared" si="9"/>
        <v>26.400000000000002</v>
      </c>
      <c r="AF33" s="168">
        <f t="shared" si="10"/>
        <v>611.56399680000004</v>
      </c>
      <c r="AG33" s="169">
        <f t="shared" si="11"/>
        <v>3453.6360800000007</v>
      </c>
      <c r="AH33" s="170">
        <f t="shared" si="12"/>
        <v>4065.2000768000007</v>
      </c>
      <c r="AJ33" s="219">
        <v>583.13926720000006</v>
      </c>
      <c r="AK33" s="219">
        <v>3320.8177273732713</v>
      </c>
      <c r="AL33" s="219">
        <v>3903.9569945732715</v>
      </c>
    </row>
    <row r="34" spans="1:38" x14ac:dyDescent="0.2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6"/>
      <c r="P34" s="171">
        <f t="shared" si="4"/>
        <v>0</v>
      </c>
      <c r="Q34" s="173">
        <v>63.25</v>
      </c>
      <c r="R34" s="156">
        <v>2089.6128000000003</v>
      </c>
      <c r="S34" s="165">
        <f t="shared" ref="S34" si="74">Q34+R34</f>
        <v>2152.8628000000003</v>
      </c>
      <c r="T34" s="163"/>
      <c r="U34" s="164"/>
      <c r="V34" s="157">
        <f t="shared" si="6"/>
        <v>0</v>
      </c>
      <c r="W34" s="155">
        <v>314.33688000000001</v>
      </c>
      <c r="X34" s="156">
        <v>570.43799999999999</v>
      </c>
      <c r="Y34" s="157">
        <f t="shared" si="7"/>
        <v>884.77487999999994</v>
      </c>
      <c r="Z34" s="174">
        <v>0</v>
      </c>
      <c r="AA34" s="175">
        <v>252.25</v>
      </c>
      <c r="AB34" s="165">
        <f t="shared" si="8"/>
        <v>252.25</v>
      </c>
      <c r="AC34" s="172">
        <v>0</v>
      </c>
      <c r="AD34" s="179">
        <v>26.400000000000002</v>
      </c>
      <c r="AE34" s="160">
        <f t="shared" si="9"/>
        <v>26.400000000000002</v>
      </c>
      <c r="AF34" s="168">
        <f t="shared" si="10"/>
        <v>645.94631679999998</v>
      </c>
      <c r="AG34" s="169">
        <f t="shared" si="11"/>
        <v>3191.8700800000006</v>
      </c>
      <c r="AH34" s="170">
        <f t="shared" si="12"/>
        <v>3837.8163968000008</v>
      </c>
      <c r="AJ34" s="219">
        <v>558.79726720000008</v>
      </c>
      <c r="AK34" s="219">
        <v>3675.5206064055296</v>
      </c>
      <c r="AL34" s="219">
        <v>4234.3178736055297</v>
      </c>
    </row>
    <row r="35" spans="1:38" x14ac:dyDescent="0.2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1">
        <f t="shared" si="4"/>
        <v>0</v>
      </c>
      <c r="Q35" s="173">
        <v>52.75</v>
      </c>
      <c r="R35" s="156">
        <v>2042.8562956521741</v>
      </c>
      <c r="S35" s="165">
        <f t="shared" ref="S35" si="75">Q35+R35</f>
        <v>2095.6062956521741</v>
      </c>
      <c r="T35" s="163"/>
      <c r="U35" s="164"/>
      <c r="V35" s="157">
        <f t="shared" si="6"/>
        <v>0</v>
      </c>
      <c r="W35" s="155">
        <v>263.93400000000003</v>
      </c>
      <c r="X35" s="156">
        <v>557.83728000000008</v>
      </c>
      <c r="Y35" s="157">
        <f t="shared" si="7"/>
        <v>821.77128000000016</v>
      </c>
      <c r="Z35" s="174">
        <v>0</v>
      </c>
      <c r="AA35" s="175">
        <v>432.75</v>
      </c>
      <c r="AB35" s="165">
        <f t="shared" si="8"/>
        <v>432.75</v>
      </c>
      <c r="AC35" s="172">
        <v>0</v>
      </c>
      <c r="AD35" s="179">
        <v>26.400000000000002</v>
      </c>
      <c r="AE35" s="160">
        <f t="shared" si="9"/>
        <v>26.400000000000002</v>
      </c>
      <c r="AF35" s="168">
        <f t="shared" si="10"/>
        <v>551.49850719999995</v>
      </c>
      <c r="AG35" s="169">
        <f t="shared" si="11"/>
        <v>3355.2077356521745</v>
      </c>
      <c r="AH35" s="170">
        <f t="shared" si="12"/>
        <v>3906.7062428521745</v>
      </c>
      <c r="AJ35" s="219">
        <v>597.34210880000001</v>
      </c>
      <c r="AK35" s="219">
        <v>3753.8239015207378</v>
      </c>
      <c r="AL35" s="219">
        <v>4351.1660103207378</v>
      </c>
    </row>
    <row r="36" spans="1:38" x14ac:dyDescent="0.2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6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1">
        <f t="shared" si="4"/>
        <v>0</v>
      </c>
      <c r="Q36" s="173">
        <v>68.5</v>
      </c>
      <c r="R36" s="156">
        <v>2103.9744000000001</v>
      </c>
      <c r="S36" s="165">
        <f t="shared" ref="S36" si="77">Q36+R36</f>
        <v>2172.4744000000001</v>
      </c>
      <c r="T36" s="163"/>
      <c r="U36" s="164"/>
      <c r="V36" s="157">
        <f t="shared" si="6"/>
        <v>0</v>
      </c>
      <c r="W36" s="155">
        <v>308.54736000000003</v>
      </c>
      <c r="X36" s="156">
        <v>542.51208000000008</v>
      </c>
      <c r="Y36" s="157">
        <f t="shared" si="7"/>
        <v>851.05944000000011</v>
      </c>
      <c r="Z36" s="174">
        <v>0</v>
      </c>
      <c r="AA36" s="175">
        <v>547.5</v>
      </c>
      <c r="AB36" s="165">
        <f t="shared" si="8"/>
        <v>547.5</v>
      </c>
      <c r="AC36" s="172">
        <v>0</v>
      </c>
      <c r="AD36" s="179">
        <v>26.400000000000002</v>
      </c>
      <c r="AE36" s="160">
        <f t="shared" si="9"/>
        <v>26.400000000000002</v>
      </c>
      <c r="AF36" s="168">
        <f t="shared" si="10"/>
        <v>578.31693760000007</v>
      </c>
      <c r="AG36" s="169">
        <f t="shared" si="11"/>
        <v>3536.8480800000002</v>
      </c>
      <c r="AH36" s="170">
        <f t="shared" si="12"/>
        <v>4115.1650176000003</v>
      </c>
      <c r="AJ36" s="219">
        <v>460.70295040000002</v>
      </c>
      <c r="AK36" s="219">
        <v>2957.9952499999999</v>
      </c>
      <c r="AL36" s="219">
        <v>3418.6982004000001</v>
      </c>
    </row>
    <row r="37" spans="1:38" x14ac:dyDescent="0.2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8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1">
        <f t="shared" si="4"/>
        <v>0</v>
      </c>
      <c r="Q37" s="173">
        <v>68.75</v>
      </c>
      <c r="R37" s="156">
        <v>2301.4464000000003</v>
      </c>
      <c r="S37" s="165">
        <f t="shared" ref="S37" si="79">Q37+R37</f>
        <v>2370.1964000000003</v>
      </c>
      <c r="T37" s="163"/>
      <c r="U37" s="164"/>
      <c r="V37" s="157">
        <f t="shared" si="6"/>
        <v>0</v>
      </c>
      <c r="W37" s="155">
        <v>204.33600000000001</v>
      </c>
      <c r="X37" s="156">
        <v>336.81384000000003</v>
      </c>
      <c r="Y37" s="157">
        <f t="shared" si="7"/>
        <v>541.14984000000004</v>
      </c>
      <c r="Z37" s="174">
        <v>0</v>
      </c>
      <c r="AA37" s="175">
        <v>168.75</v>
      </c>
      <c r="AB37" s="165">
        <f t="shared" si="8"/>
        <v>168.75</v>
      </c>
      <c r="AC37" s="172">
        <v>0</v>
      </c>
      <c r="AD37" s="179">
        <v>26.400000000000002</v>
      </c>
      <c r="AE37" s="160">
        <f t="shared" si="9"/>
        <v>26.400000000000002</v>
      </c>
      <c r="AF37" s="168">
        <f t="shared" si="10"/>
        <v>418.44736160000002</v>
      </c>
      <c r="AG37" s="169">
        <f t="shared" si="11"/>
        <v>3270.1656000000007</v>
      </c>
      <c r="AH37" s="170">
        <f t="shared" si="12"/>
        <v>3688.6129616000007</v>
      </c>
      <c r="AJ37" s="219">
        <v>439.36968640000003</v>
      </c>
      <c r="AK37" s="219">
        <v>3506.7477400000002</v>
      </c>
      <c r="AL37" s="219">
        <v>3946.1174264000001</v>
      </c>
    </row>
    <row r="38" spans="1:38" x14ac:dyDescent="0.2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8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1">
        <f t="shared" si="4"/>
        <v>0</v>
      </c>
      <c r="Q38" s="173">
        <v>52.75</v>
      </c>
      <c r="R38" s="156">
        <v>2305.0368000000003</v>
      </c>
      <c r="S38" s="165">
        <f t="shared" ref="S38" si="80">Q38+R38</f>
        <v>2357.7868000000003</v>
      </c>
      <c r="T38" s="163"/>
      <c r="U38" s="164"/>
      <c r="V38" s="157">
        <f t="shared" si="6"/>
        <v>0</v>
      </c>
      <c r="W38" s="155">
        <v>228.85631999999998</v>
      </c>
      <c r="X38" s="156">
        <v>531.27359999999999</v>
      </c>
      <c r="Y38" s="157">
        <f t="shared" si="7"/>
        <v>760.12991999999997</v>
      </c>
      <c r="Z38" s="174">
        <v>0</v>
      </c>
      <c r="AA38" s="175">
        <v>66.5</v>
      </c>
      <c r="AB38" s="165">
        <f t="shared" si="8"/>
        <v>66.5</v>
      </c>
      <c r="AC38" s="172">
        <v>0</v>
      </c>
      <c r="AD38" s="179">
        <v>26.400000000000002</v>
      </c>
      <c r="AE38" s="160">
        <f t="shared" si="9"/>
        <v>26.400000000000002</v>
      </c>
      <c r="AF38" s="168">
        <f t="shared" si="10"/>
        <v>393.422752</v>
      </c>
      <c r="AG38" s="169">
        <f t="shared" si="11"/>
        <v>3443.62464</v>
      </c>
      <c r="AH38" s="170">
        <f t="shared" si="12"/>
        <v>3837.0473919999999</v>
      </c>
      <c r="AJ38" s="219">
        <v>452.83252800000002</v>
      </c>
      <c r="AK38" s="219">
        <v>2661.1634099999997</v>
      </c>
      <c r="AL38" s="219">
        <v>3113.9959379999996</v>
      </c>
    </row>
    <row r="39" spans="1:38" x14ac:dyDescent="0.2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8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1">
        <f t="shared" si="4"/>
        <v>0</v>
      </c>
      <c r="Q39" s="173">
        <v>100.25</v>
      </c>
      <c r="R39" s="156">
        <v>2531.4193252173914</v>
      </c>
      <c r="S39" s="165">
        <f t="shared" ref="S39:S40" si="81">Q39+R39</f>
        <v>2631.6693252173914</v>
      </c>
      <c r="T39" s="173"/>
      <c r="U39" s="156"/>
      <c r="V39" s="165">
        <f t="shared" si="6"/>
        <v>0</v>
      </c>
      <c r="W39" s="155">
        <v>337.15440000000001</v>
      </c>
      <c r="X39" s="156">
        <v>646.72343999999998</v>
      </c>
      <c r="Y39" s="157">
        <f t="shared" si="7"/>
        <v>983.87783999999999</v>
      </c>
      <c r="Z39" s="174">
        <v>0</v>
      </c>
      <c r="AA39" s="175">
        <v>120</v>
      </c>
      <c r="AB39" s="165">
        <f t="shared" si="8"/>
        <v>120</v>
      </c>
      <c r="AC39" s="172">
        <v>0</v>
      </c>
      <c r="AD39" s="179">
        <v>26.400000000000002</v>
      </c>
      <c r="AE39" s="160">
        <f t="shared" si="9"/>
        <v>26.400000000000002</v>
      </c>
      <c r="AF39" s="168">
        <f t="shared" si="10"/>
        <v>584.40440000000001</v>
      </c>
      <c r="AG39" s="169">
        <f t="shared" si="11"/>
        <v>3890.1632052173914</v>
      </c>
      <c r="AH39" s="170">
        <f t="shared" si="12"/>
        <v>4474.5676052173912</v>
      </c>
      <c r="AJ39" s="219">
        <v>489.14</v>
      </c>
      <c r="AK39" s="219">
        <v>2675.2012199999999</v>
      </c>
      <c r="AL39" s="219">
        <v>3164.3412199999998</v>
      </c>
    </row>
    <row r="40" spans="1:38" x14ac:dyDescent="0.2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8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1">
        <f t="shared" si="4"/>
        <v>0</v>
      </c>
      <c r="Q40" s="173">
        <v>97.75</v>
      </c>
      <c r="R40" s="156">
        <v>2844.97051826087</v>
      </c>
      <c r="S40" s="165">
        <f t="shared" si="81"/>
        <v>2942.72051826087</v>
      </c>
      <c r="T40" s="173"/>
      <c r="U40" s="156"/>
      <c r="V40" s="165">
        <f t="shared" si="6"/>
        <v>0</v>
      </c>
      <c r="W40" s="155">
        <v>230.55912000000001</v>
      </c>
      <c r="X40" s="156">
        <v>429.78672</v>
      </c>
      <c r="Y40" s="157">
        <f t="shared" si="7"/>
        <v>660.34583999999995</v>
      </c>
      <c r="Z40" s="174">
        <v>0</v>
      </c>
      <c r="AA40" s="175">
        <v>87</v>
      </c>
      <c r="AB40" s="165">
        <f t="shared" si="8"/>
        <v>87</v>
      </c>
      <c r="AC40" s="172">
        <v>0</v>
      </c>
      <c r="AD40" s="179">
        <v>26.400000000000002</v>
      </c>
      <c r="AE40" s="160">
        <f t="shared" si="9"/>
        <v>26.400000000000002</v>
      </c>
      <c r="AF40" s="168">
        <f t="shared" si="10"/>
        <v>395.39897919999999</v>
      </c>
      <c r="AG40" s="169">
        <f t="shared" si="11"/>
        <v>4068.1437582608701</v>
      </c>
      <c r="AH40" s="170">
        <f t="shared" si="12"/>
        <v>4463.5427374608698</v>
      </c>
      <c r="AJ40" s="219">
        <v>353.32231679999995</v>
      </c>
      <c r="AK40" s="219">
        <v>2694.9126100000003</v>
      </c>
      <c r="AL40" s="219">
        <v>3048.2349268000003</v>
      </c>
    </row>
    <row r="41" spans="1:38" x14ac:dyDescent="0.2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2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1">
        <f t="shared" ref="P41:P60" si="83">N41+O41</f>
        <v>0</v>
      </c>
      <c r="Q41" s="173">
        <v>113.5</v>
      </c>
      <c r="R41" s="156">
        <v>2783.1375860869571</v>
      </c>
      <c r="S41" s="165">
        <f t="shared" ref="S41" si="84">Q41+R41</f>
        <v>2896.6375860869571</v>
      </c>
      <c r="T41" s="173">
        <v>0</v>
      </c>
      <c r="U41" s="156">
        <v>6.0305</v>
      </c>
      <c r="V41" s="165">
        <f t="shared" si="6"/>
        <v>6.0305</v>
      </c>
      <c r="W41" s="155">
        <v>142.01352</v>
      </c>
      <c r="X41" s="156">
        <v>289.81655999999998</v>
      </c>
      <c r="Y41" s="157">
        <f t="shared" ref="Y41:Y42" si="85">SUM(W41:X41)</f>
        <v>431.83007999999995</v>
      </c>
      <c r="Z41" s="174">
        <v>0</v>
      </c>
      <c r="AA41" s="175">
        <v>214.25</v>
      </c>
      <c r="AB41" s="165">
        <f t="shared" si="8"/>
        <v>214.25</v>
      </c>
      <c r="AC41" s="172">
        <v>0</v>
      </c>
      <c r="AD41" s="179">
        <v>26.400000000000002</v>
      </c>
      <c r="AE41" s="160">
        <f t="shared" si="9"/>
        <v>26.400000000000002</v>
      </c>
      <c r="AF41" s="168">
        <f t="shared" ref="AF41:AF60" si="86">B41+E41+H41+K41+N41+Q41+T41+W41+Z41+AC41</f>
        <v>356.1483088</v>
      </c>
      <c r="AG41" s="169">
        <f t="shared" ref="AG41:AG60" si="87">C41+F41+I41+L41+O41+R41+U41+X41+AA41+AD41</f>
        <v>4089.0917660869568</v>
      </c>
      <c r="AH41" s="170">
        <f t="shared" si="12"/>
        <v>4445.2400748869568</v>
      </c>
      <c r="AJ41" s="219">
        <v>444.93347519999998</v>
      </c>
      <c r="AK41" s="219">
        <v>3135.1486500000001</v>
      </c>
      <c r="AL41" s="219">
        <v>3580.0821252000001</v>
      </c>
    </row>
    <row r="42" spans="1:38" x14ac:dyDescent="0.2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8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1">
        <f t="shared" si="83"/>
        <v>0</v>
      </c>
      <c r="Q42" s="173">
        <v>100.25</v>
      </c>
      <c r="R42" s="156">
        <v>2115.5573426086962</v>
      </c>
      <c r="S42" s="165">
        <f t="shared" ref="S42" si="89">Q42+R42</f>
        <v>2215.8073426086962</v>
      </c>
      <c r="T42" s="173">
        <v>0</v>
      </c>
      <c r="U42" s="156">
        <v>64.163250000000005</v>
      </c>
      <c r="V42" s="165">
        <f t="shared" ref="V42" si="90">T42+U42</f>
        <v>64.163250000000005</v>
      </c>
      <c r="W42" s="155">
        <v>208.76328000000001</v>
      </c>
      <c r="X42" s="156">
        <v>420.59160000000003</v>
      </c>
      <c r="Y42" s="157">
        <f t="shared" si="85"/>
        <v>629.35488000000009</v>
      </c>
      <c r="Z42" s="174">
        <v>0</v>
      </c>
      <c r="AA42" s="175">
        <v>103.25</v>
      </c>
      <c r="AB42" s="165">
        <f t="shared" si="8"/>
        <v>103.25</v>
      </c>
      <c r="AC42" s="172">
        <v>0</v>
      </c>
      <c r="AD42" s="179">
        <v>26.400000000000002</v>
      </c>
      <c r="AE42" s="160">
        <f t="shared" si="9"/>
        <v>26.400000000000002</v>
      </c>
      <c r="AF42" s="168">
        <f t="shared" si="86"/>
        <v>407.01328000000001</v>
      </c>
      <c r="AG42" s="169">
        <f t="shared" si="87"/>
        <v>3522.1494676086963</v>
      </c>
      <c r="AH42" s="170">
        <f t="shared" si="12"/>
        <v>3929.1627476086965</v>
      </c>
      <c r="AJ42" s="219">
        <v>465.286</v>
      </c>
      <c r="AK42" s="219">
        <v>2988.5903699999999</v>
      </c>
      <c r="AL42" s="219">
        <v>3453.87637</v>
      </c>
    </row>
    <row r="43" spans="1:38" x14ac:dyDescent="0.2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1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1">
        <f t="shared" si="83"/>
        <v>0</v>
      </c>
      <c r="Q43" s="173">
        <v>79.25</v>
      </c>
      <c r="R43" s="156">
        <v>1716.8043965217391</v>
      </c>
      <c r="S43" s="165">
        <f t="shared" ref="S43" si="92">Q43+R43</f>
        <v>1796.0543965217391</v>
      </c>
      <c r="T43" s="173">
        <v>0</v>
      </c>
      <c r="U43" s="156">
        <v>167.76574999999997</v>
      </c>
      <c r="V43" s="165">
        <f t="shared" ref="V43" si="93">T43+U43</f>
        <v>167.76574999999997</v>
      </c>
      <c r="W43" s="155">
        <v>197.18423999999999</v>
      </c>
      <c r="X43" s="156">
        <v>441.36576000000002</v>
      </c>
      <c r="Y43" s="157">
        <f t="shared" si="7"/>
        <v>638.54999999999995</v>
      </c>
      <c r="Z43" s="174">
        <v>0</v>
      </c>
      <c r="AA43" s="175">
        <v>138.5</v>
      </c>
      <c r="AB43" s="165">
        <f t="shared" si="8"/>
        <v>138.5</v>
      </c>
      <c r="AC43" s="172">
        <v>0</v>
      </c>
      <c r="AD43" s="179">
        <v>26.400000000000002</v>
      </c>
      <c r="AE43" s="160">
        <f t="shared" si="9"/>
        <v>26.400000000000002</v>
      </c>
      <c r="AF43" s="168">
        <f t="shared" si="86"/>
        <v>374.43423999999999</v>
      </c>
      <c r="AG43" s="169">
        <f t="shared" si="87"/>
        <v>3390.3826665217393</v>
      </c>
      <c r="AH43" s="170">
        <f t="shared" si="12"/>
        <v>3764.8169065217394</v>
      </c>
      <c r="AJ43" s="219">
        <v>464.15</v>
      </c>
      <c r="AK43" s="219">
        <v>3044.27234</v>
      </c>
      <c r="AL43" s="219">
        <v>3508.4223400000001</v>
      </c>
    </row>
    <row r="44" spans="1:38" x14ac:dyDescent="0.2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4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1">
        <f t="shared" si="83"/>
        <v>0</v>
      </c>
      <c r="Q44" s="173">
        <v>55.5</v>
      </c>
      <c r="R44" s="156">
        <v>1783.3672904347827</v>
      </c>
      <c r="S44" s="165">
        <f t="shared" ref="S44" si="95">Q44+R44</f>
        <v>1838.8672904347827</v>
      </c>
      <c r="T44" s="173">
        <v>0</v>
      </c>
      <c r="U44" s="156">
        <v>383.40824999999995</v>
      </c>
      <c r="V44" s="165">
        <f t="shared" ref="V44" si="96">T44+U44</f>
        <v>383.40824999999995</v>
      </c>
      <c r="W44" s="155">
        <v>169.93943999999999</v>
      </c>
      <c r="X44" s="156">
        <v>360.31248000000005</v>
      </c>
      <c r="Y44" s="157">
        <f t="shared" si="7"/>
        <v>530.25192000000004</v>
      </c>
      <c r="Z44" s="174">
        <v>0</v>
      </c>
      <c r="AA44" s="175">
        <v>145.5</v>
      </c>
      <c r="AB44" s="165">
        <f t="shared" si="8"/>
        <v>145.5</v>
      </c>
      <c r="AC44" s="172">
        <v>0</v>
      </c>
      <c r="AD44" s="179">
        <v>26.400000000000002</v>
      </c>
      <c r="AE44" s="160">
        <f t="shared" si="9"/>
        <v>26.400000000000002</v>
      </c>
      <c r="AF44" s="168">
        <f t="shared" si="86"/>
        <v>354.93943999999999</v>
      </c>
      <c r="AG44" s="169">
        <f t="shared" si="87"/>
        <v>3758.0167404347826</v>
      </c>
      <c r="AH44" s="170">
        <f t="shared" si="12"/>
        <v>4112.9561804347823</v>
      </c>
      <c r="AJ44" s="219">
        <v>481.85399999999998</v>
      </c>
      <c r="AK44" s="219">
        <v>3452.7351900000003</v>
      </c>
      <c r="AL44" s="219">
        <v>3934.5891900000001</v>
      </c>
    </row>
    <row r="45" spans="1:38" x14ac:dyDescent="0.2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7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1">
        <f t="shared" si="83"/>
        <v>0</v>
      </c>
      <c r="Q45" s="173">
        <v>95</v>
      </c>
      <c r="R45" s="156">
        <v>1480.9931686956522</v>
      </c>
      <c r="S45" s="165">
        <f t="shared" ref="S45" si="98">Q45+R45</f>
        <v>1575.9931686956522</v>
      </c>
      <c r="T45" s="173">
        <v>0</v>
      </c>
      <c r="U45" s="156">
        <v>607.21375</v>
      </c>
      <c r="V45" s="165">
        <f t="shared" ref="V45" si="99">T45+U45</f>
        <v>607.21375</v>
      </c>
      <c r="W45" s="155">
        <v>101.48688</v>
      </c>
      <c r="X45" s="156">
        <v>330.34319999999997</v>
      </c>
      <c r="Y45" s="157">
        <f t="shared" si="7"/>
        <v>431.83007999999995</v>
      </c>
      <c r="Z45" s="174">
        <v>0</v>
      </c>
      <c r="AA45" s="175">
        <v>278.75</v>
      </c>
      <c r="AB45" s="165">
        <f t="shared" si="8"/>
        <v>278.75</v>
      </c>
      <c r="AC45" s="172">
        <v>0</v>
      </c>
      <c r="AD45" s="179">
        <v>26.400000000000002</v>
      </c>
      <c r="AE45" s="160">
        <f t="shared" si="9"/>
        <v>26.400000000000002</v>
      </c>
      <c r="AF45" s="168">
        <f t="shared" si="86"/>
        <v>337.48687999999999</v>
      </c>
      <c r="AG45" s="169">
        <f t="shared" si="87"/>
        <v>3656.7923986956521</v>
      </c>
      <c r="AH45" s="170">
        <f t="shared" si="12"/>
        <v>3994.279278695652</v>
      </c>
      <c r="AJ45" s="219">
        <v>534.83400000000006</v>
      </c>
      <c r="AK45" s="219">
        <v>3486.2457099999992</v>
      </c>
      <c r="AL45" s="219">
        <v>4021.0797099999991</v>
      </c>
    </row>
    <row r="46" spans="1:38" x14ac:dyDescent="0.2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0"/>
      <c r="F46" s="176"/>
      <c r="G46" s="160">
        <f t="shared" si="14"/>
        <v>0</v>
      </c>
      <c r="H46" s="155"/>
      <c r="I46" s="156">
        <v>559.94839999999976</v>
      </c>
      <c r="J46" s="157">
        <f t="shared" ref="J46" si="100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1">
        <f t="shared" si="83"/>
        <v>0</v>
      </c>
      <c r="Q46" s="173">
        <v>68.75</v>
      </c>
      <c r="R46" s="156">
        <v>1168.6426782608696</v>
      </c>
      <c r="S46" s="165">
        <f t="shared" ref="S46:S47" si="101">Q46+R46</f>
        <v>1237.3926782608696</v>
      </c>
      <c r="T46" s="173">
        <v>0</v>
      </c>
      <c r="U46" s="156">
        <v>840.88599999999997</v>
      </c>
      <c r="V46" s="165">
        <f t="shared" ref="V46" si="102">T46+U46</f>
        <v>840.88599999999997</v>
      </c>
      <c r="W46" s="155">
        <v>51.765120000000003</v>
      </c>
      <c r="X46" s="156">
        <v>239.07312000000002</v>
      </c>
      <c r="Y46" s="157">
        <f t="shared" si="7"/>
        <v>290.83824000000004</v>
      </c>
      <c r="Z46" s="174">
        <v>0</v>
      </c>
      <c r="AA46" s="175">
        <v>150</v>
      </c>
      <c r="AB46" s="165">
        <f t="shared" si="8"/>
        <v>150</v>
      </c>
      <c r="AC46" s="172">
        <v>0</v>
      </c>
      <c r="AD46" s="179">
        <v>26.400000000000002</v>
      </c>
      <c r="AE46" s="160">
        <f t="shared" si="9"/>
        <v>26.400000000000002</v>
      </c>
      <c r="AF46" s="168">
        <f t="shared" si="86"/>
        <v>270.14012000000002</v>
      </c>
      <c r="AG46" s="169">
        <f t="shared" si="87"/>
        <v>3364.7041182608696</v>
      </c>
      <c r="AH46" s="170">
        <f t="shared" si="12"/>
        <v>3634.8442382608696</v>
      </c>
      <c r="AJ46" s="219">
        <v>499.54599999999999</v>
      </c>
      <c r="AK46" s="219">
        <v>3101.5017799999996</v>
      </c>
      <c r="AL46" s="219">
        <v>3601.0477799999994</v>
      </c>
    </row>
    <row r="47" spans="1:38" x14ac:dyDescent="0.2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3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1">
        <f t="shared" si="83"/>
        <v>0</v>
      </c>
      <c r="Q47" s="173">
        <v>31.75</v>
      </c>
      <c r="R47" s="156">
        <v>631.9104000000001</v>
      </c>
      <c r="S47" s="165">
        <f t="shared" si="101"/>
        <v>663.6604000000001</v>
      </c>
      <c r="T47" s="173">
        <v>0</v>
      </c>
      <c r="U47" s="156">
        <v>1137.6785</v>
      </c>
      <c r="V47" s="165">
        <f t="shared" si="6"/>
        <v>1137.6785</v>
      </c>
      <c r="W47" s="155">
        <v>41.20776</v>
      </c>
      <c r="X47" s="156">
        <v>184.58351999999999</v>
      </c>
      <c r="Y47" s="157">
        <f t="shared" si="7"/>
        <v>225.79128</v>
      </c>
      <c r="Z47" s="174">
        <v>0</v>
      </c>
      <c r="AA47" s="175">
        <v>188.75</v>
      </c>
      <c r="AB47" s="165">
        <f t="shared" si="8"/>
        <v>188.75</v>
      </c>
      <c r="AC47" s="181"/>
      <c r="AD47" s="179"/>
      <c r="AE47" s="160">
        <f t="shared" si="9"/>
        <v>0</v>
      </c>
      <c r="AF47" s="168">
        <f t="shared" si="86"/>
        <v>343.33276000000001</v>
      </c>
      <c r="AG47" s="169">
        <f t="shared" si="87"/>
        <v>2916.1671799999999</v>
      </c>
      <c r="AH47" s="170">
        <f t="shared" si="12"/>
        <v>3259.4999399999997</v>
      </c>
      <c r="AJ47" s="219">
        <v>438.774</v>
      </c>
      <c r="AK47" s="219">
        <v>3573.3537799999999</v>
      </c>
      <c r="AL47" s="219">
        <v>4012.1277799999998</v>
      </c>
    </row>
    <row r="48" spans="1:38" x14ac:dyDescent="0.2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4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1">
        <f t="shared" si="83"/>
        <v>0</v>
      </c>
      <c r="Q48" s="173">
        <v>42.25</v>
      </c>
      <c r="R48" s="156">
        <v>495.38000000000005</v>
      </c>
      <c r="S48" s="165">
        <f t="shared" ref="S48" si="105">Q48+R48</f>
        <v>537.63000000000011</v>
      </c>
      <c r="T48" s="173">
        <v>0</v>
      </c>
      <c r="U48" s="156">
        <v>1286.3862499999998</v>
      </c>
      <c r="V48" s="165">
        <f t="shared" si="6"/>
        <v>1286.3862499999998</v>
      </c>
      <c r="W48" s="155">
        <v>56.532959999999996</v>
      </c>
      <c r="X48" s="156">
        <v>118.17432000000001</v>
      </c>
      <c r="Y48" s="157">
        <f t="shared" si="7"/>
        <v>174.70728</v>
      </c>
      <c r="Z48" s="174">
        <v>0</v>
      </c>
      <c r="AA48" s="175">
        <v>81</v>
      </c>
      <c r="AB48" s="165">
        <f t="shared" si="8"/>
        <v>81</v>
      </c>
      <c r="AC48" s="181"/>
      <c r="AD48" s="179"/>
      <c r="AE48" s="160">
        <f t="shared" si="9"/>
        <v>0</v>
      </c>
      <c r="AF48" s="168">
        <f t="shared" si="86"/>
        <v>481.34796</v>
      </c>
      <c r="AG48" s="169">
        <f t="shared" si="87"/>
        <v>2815.7282150000001</v>
      </c>
      <c r="AH48" s="170">
        <f t="shared" si="12"/>
        <v>3297.0761750000001</v>
      </c>
      <c r="AJ48" s="219">
        <v>484.03999999999996</v>
      </c>
      <c r="AK48" s="219">
        <v>2848.1960000000004</v>
      </c>
      <c r="AL48" s="219">
        <v>3332.2360000000003</v>
      </c>
    </row>
    <row r="49" spans="1:38" x14ac:dyDescent="0.2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6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1">
        <f t="shared" si="83"/>
        <v>0</v>
      </c>
      <c r="Q49" s="173">
        <v>0</v>
      </c>
      <c r="R49" s="156">
        <v>423.64000000000004</v>
      </c>
      <c r="S49" s="165">
        <f t="shared" ref="S49" si="107">Q49+R49</f>
        <v>423.64000000000004</v>
      </c>
      <c r="T49" s="173">
        <v>0</v>
      </c>
      <c r="U49" s="156">
        <v>1490.4585</v>
      </c>
      <c r="V49" s="165">
        <f t="shared" si="6"/>
        <v>1490.4585</v>
      </c>
      <c r="W49" s="155">
        <v>24.520319999999998</v>
      </c>
      <c r="X49" s="156">
        <v>152.57088000000002</v>
      </c>
      <c r="Y49" s="157">
        <f t="shared" si="7"/>
        <v>177.09120000000001</v>
      </c>
      <c r="Z49" s="174"/>
      <c r="AA49" s="175">
        <v>104.72</v>
      </c>
      <c r="AB49" s="165">
        <f t="shared" si="8"/>
        <v>104.72</v>
      </c>
      <c r="AC49" s="181"/>
      <c r="AD49" s="179"/>
      <c r="AE49" s="182">
        <f t="shared" ref="AE49:AE60" si="108">AC49+AD49</f>
        <v>0</v>
      </c>
      <c r="AF49" s="168">
        <f t="shared" si="86"/>
        <v>232.95781999999997</v>
      </c>
      <c r="AG49" s="169">
        <f t="shared" si="87"/>
        <v>2627.1240549999998</v>
      </c>
      <c r="AH49" s="170">
        <f t="shared" si="12"/>
        <v>2860.0818749999999</v>
      </c>
      <c r="AJ49" s="219">
        <v>460.06</v>
      </c>
      <c r="AK49" s="219">
        <v>2583.6439999999998</v>
      </c>
      <c r="AL49" s="219">
        <v>3043.7039999999997</v>
      </c>
    </row>
    <row r="50" spans="1:38" x14ac:dyDescent="0.2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09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1">
        <f t="shared" si="83"/>
        <v>5.08</v>
      </c>
      <c r="Q50" s="173">
        <v>0</v>
      </c>
      <c r="R50" s="156">
        <v>315.86</v>
      </c>
      <c r="S50" s="165">
        <f t="shared" ref="S50" si="110">Q50+R50</f>
        <v>315.86</v>
      </c>
      <c r="T50" s="173">
        <v>0</v>
      </c>
      <c r="U50" s="156">
        <v>1086.885</v>
      </c>
      <c r="V50" s="165">
        <f t="shared" si="6"/>
        <v>1086.885</v>
      </c>
      <c r="W50" s="155">
        <v>13.622400000000001</v>
      </c>
      <c r="X50" s="156">
        <v>8.1734400000000011</v>
      </c>
      <c r="Y50" s="157">
        <f t="shared" si="7"/>
        <v>21.795840000000002</v>
      </c>
      <c r="Z50" s="174"/>
      <c r="AA50" s="175">
        <v>135.52000000000001</v>
      </c>
      <c r="AB50" s="165">
        <f t="shared" si="8"/>
        <v>135.52000000000001</v>
      </c>
      <c r="AC50" s="181"/>
      <c r="AD50" s="179"/>
      <c r="AE50" s="182">
        <f t="shared" si="108"/>
        <v>0</v>
      </c>
      <c r="AF50" s="168">
        <f t="shared" si="86"/>
        <v>326.99740000000003</v>
      </c>
      <c r="AG50" s="169">
        <f t="shared" si="87"/>
        <v>2410.0070050000004</v>
      </c>
      <c r="AH50" s="170">
        <f t="shared" si="12"/>
        <v>2737.0044050000006</v>
      </c>
      <c r="AJ50" s="219">
        <v>595.78399999999999</v>
      </c>
      <c r="AK50" s="219">
        <v>2954.9760000000001</v>
      </c>
      <c r="AL50" s="219">
        <v>3550.76</v>
      </c>
    </row>
    <row r="51" spans="1:38" x14ac:dyDescent="0.2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09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1">
        <f t="shared" si="83"/>
        <v>5.08</v>
      </c>
      <c r="Q51" s="173">
        <v>0</v>
      </c>
      <c r="R51" s="156">
        <v>71.740000000000009</v>
      </c>
      <c r="S51" s="165">
        <f t="shared" si="5"/>
        <v>71.740000000000009</v>
      </c>
      <c r="T51" s="173">
        <v>0</v>
      </c>
      <c r="U51" s="156">
        <v>604.43849999999998</v>
      </c>
      <c r="V51" s="165">
        <f t="shared" si="6"/>
        <v>604.43849999999998</v>
      </c>
      <c r="W51" s="155">
        <v>20.433600000000002</v>
      </c>
      <c r="X51" s="156">
        <v>160.06319999999999</v>
      </c>
      <c r="Y51" s="157">
        <f t="shared" si="7"/>
        <v>180.49680000000001</v>
      </c>
      <c r="Z51" s="174"/>
      <c r="AA51" s="175">
        <v>166.32</v>
      </c>
      <c r="AB51" s="165">
        <f t="shared" si="8"/>
        <v>166.32</v>
      </c>
      <c r="AC51" s="181"/>
      <c r="AD51" s="179"/>
      <c r="AE51" s="182">
        <f t="shared" si="108"/>
        <v>0</v>
      </c>
      <c r="AF51" s="168">
        <f t="shared" si="86"/>
        <v>362.05234999999999</v>
      </c>
      <c r="AG51" s="169">
        <f t="shared" si="87"/>
        <v>1342.5723099999998</v>
      </c>
      <c r="AH51" s="170">
        <f t="shared" si="12"/>
        <v>1704.6246599999997</v>
      </c>
      <c r="AJ51" s="219">
        <v>484.42774999999995</v>
      </c>
      <c r="AK51" s="219">
        <v>1861.72975</v>
      </c>
      <c r="AL51" s="219">
        <v>2346.1574999999998</v>
      </c>
    </row>
    <row r="52" spans="1:38" x14ac:dyDescent="0.2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1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1">
        <f t="shared" si="83"/>
        <v>5.08</v>
      </c>
      <c r="Q52" s="155">
        <v>0</v>
      </c>
      <c r="R52" s="156">
        <v>21.42</v>
      </c>
      <c r="S52" s="165">
        <f t="shared" si="5"/>
        <v>21.42</v>
      </c>
      <c r="T52" s="173">
        <v>0</v>
      </c>
      <c r="U52" s="156">
        <v>1285.2417499999997</v>
      </c>
      <c r="V52" s="165">
        <f t="shared" si="6"/>
        <v>1285.2417499999997</v>
      </c>
      <c r="W52" s="155">
        <v>0</v>
      </c>
      <c r="X52" s="156">
        <v>13.622400000000001</v>
      </c>
      <c r="Y52" s="157">
        <f t="shared" si="7"/>
        <v>13.622400000000001</v>
      </c>
      <c r="Z52" s="174"/>
      <c r="AA52" s="175">
        <v>172.48000000000002</v>
      </c>
      <c r="AB52" s="165">
        <f t="shared" si="8"/>
        <v>172.48000000000002</v>
      </c>
      <c r="AC52" s="181"/>
      <c r="AD52" s="179"/>
      <c r="AE52" s="182">
        <f t="shared" si="108"/>
        <v>0</v>
      </c>
      <c r="AF52" s="168">
        <f t="shared" si="86"/>
        <v>350.50624999999997</v>
      </c>
      <c r="AG52" s="169">
        <f t="shared" si="87"/>
        <v>1743.1368999999997</v>
      </c>
      <c r="AH52" s="170">
        <f t="shared" si="12"/>
        <v>2093.6431499999999</v>
      </c>
      <c r="AJ52" s="219">
        <v>527.31724999999994</v>
      </c>
      <c r="AK52" s="219">
        <v>1815.8867500000001</v>
      </c>
      <c r="AL52" s="219">
        <v>2343.2040000000002</v>
      </c>
    </row>
    <row r="53" spans="1:38" x14ac:dyDescent="0.2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1">
        <f t="shared" ref="P53:P55" si="112">N53+O53</f>
        <v>5.08</v>
      </c>
      <c r="Q53" s="155">
        <v>0</v>
      </c>
      <c r="R53" s="156">
        <v>36.04</v>
      </c>
      <c r="S53" s="165">
        <f t="shared" si="5"/>
        <v>36.04</v>
      </c>
      <c r="T53" s="163">
        <v>0</v>
      </c>
      <c r="U53" s="183">
        <v>1509</v>
      </c>
      <c r="V53" s="157">
        <f t="shared" si="6"/>
        <v>1509</v>
      </c>
      <c r="W53" s="155">
        <v>0</v>
      </c>
      <c r="X53" s="156">
        <v>20.433600000000002</v>
      </c>
      <c r="Y53" s="157">
        <f t="shared" si="7"/>
        <v>20.433600000000002</v>
      </c>
      <c r="Z53" s="174"/>
      <c r="AA53" s="175">
        <v>197.12</v>
      </c>
      <c r="AB53" s="165">
        <f t="shared" si="8"/>
        <v>197.12</v>
      </c>
      <c r="AC53" s="181"/>
      <c r="AD53" s="179"/>
      <c r="AE53" s="182">
        <f t="shared" si="108"/>
        <v>0</v>
      </c>
      <c r="AF53" s="168">
        <f t="shared" si="86"/>
        <v>491.52499999999998</v>
      </c>
      <c r="AG53" s="169">
        <f t="shared" si="87"/>
        <v>2449.4180999999999</v>
      </c>
      <c r="AH53" s="170">
        <f t="shared" si="12"/>
        <v>2940.9431</v>
      </c>
      <c r="AJ53" s="219">
        <v>552.52499999999998</v>
      </c>
      <c r="AK53" s="219">
        <v>1993.3395</v>
      </c>
      <c r="AL53" s="219">
        <v>2545.8645000000001</v>
      </c>
    </row>
    <row r="54" spans="1:38" x14ac:dyDescent="0.2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1">
        <f t="shared" si="112"/>
        <v>5.08</v>
      </c>
      <c r="Q54" s="155">
        <v>0</v>
      </c>
      <c r="R54" s="156">
        <v>0</v>
      </c>
      <c r="S54" s="165">
        <f t="shared" si="5"/>
        <v>0</v>
      </c>
      <c r="T54" s="163">
        <v>0</v>
      </c>
      <c r="U54" s="183">
        <v>1523.75</v>
      </c>
      <c r="V54" s="157">
        <f t="shared" si="6"/>
        <v>1523.75</v>
      </c>
      <c r="W54" s="155">
        <v>0</v>
      </c>
      <c r="X54" s="156">
        <v>20.433600000000002</v>
      </c>
      <c r="Y54" s="157">
        <f t="shared" si="7"/>
        <v>20.433600000000002</v>
      </c>
      <c r="Z54" s="174"/>
      <c r="AA54" s="175">
        <v>215.6</v>
      </c>
      <c r="AB54" s="165">
        <f t="shared" si="8"/>
        <v>215.6</v>
      </c>
      <c r="AC54" s="181"/>
      <c r="AD54" s="179"/>
      <c r="AE54" s="182">
        <f t="shared" si="108"/>
        <v>0</v>
      </c>
      <c r="AF54" s="168">
        <f t="shared" si="86"/>
        <v>445.57500000000005</v>
      </c>
      <c r="AG54" s="169">
        <f t="shared" si="87"/>
        <v>2363.7195999999999</v>
      </c>
      <c r="AH54" s="170">
        <f t="shared" si="12"/>
        <v>2809.2946000000002</v>
      </c>
      <c r="AJ54" s="219">
        <v>397.07500000000005</v>
      </c>
      <c r="AK54" s="219">
        <v>1935.8984999999998</v>
      </c>
      <c r="AL54" s="219">
        <v>2332.9735000000001</v>
      </c>
    </row>
    <row r="55" spans="1:38" x14ac:dyDescent="0.2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1">
        <f t="shared" si="112"/>
        <v>5.08</v>
      </c>
      <c r="Q55" s="155"/>
      <c r="R55" s="156">
        <v>0</v>
      </c>
      <c r="S55" s="165">
        <f t="shared" ref="S55:S60" si="113">Q55+R55</f>
        <v>0</v>
      </c>
      <c r="T55" s="163">
        <v>0</v>
      </c>
      <c r="U55" s="183">
        <v>444.75</v>
      </c>
      <c r="V55" s="157">
        <f t="shared" si="6"/>
        <v>444.75</v>
      </c>
      <c r="W55" s="155">
        <v>0</v>
      </c>
      <c r="X55" s="156">
        <v>20.433600000000002</v>
      </c>
      <c r="Y55" s="157">
        <f t="shared" si="7"/>
        <v>20.433600000000002</v>
      </c>
      <c r="Z55" s="174"/>
      <c r="AA55" s="175">
        <v>227.92000000000002</v>
      </c>
      <c r="AB55" s="165">
        <f t="shared" si="8"/>
        <v>227.92000000000002</v>
      </c>
      <c r="AC55" s="181"/>
      <c r="AD55" s="179"/>
      <c r="AE55" s="182">
        <f t="shared" si="108"/>
        <v>0</v>
      </c>
      <c r="AF55" s="168">
        <f t="shared" si="86"/>
        <v>503.89375000000001</v>
      </c>
      <c r="AG55" s="169">
        <f t="shared" si="87"/>
        <v>1298.1229000000001</v>
      </c>
      <c r="AH55" s="170">
        <f t="shared" si="12"/>
        <v>1802.01665</v>
      </c>
      <c r="AJ55" s="219">
        <v>483.64375000000001</v>
      </c>
      <c r="AK55" s="219">
        <v>1744.9860000000001</v>
      </c>
      <c r="AL55" s="219">
        <v>2228.6297500000001</v>
      </c>
    </row>
    <row r="56" spans="1:38" x14ac:dyDescent="0.2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1">
        <f t="shared" si="83"/>
        <v>5.08</v>
      </c>
      <c r="Q56" s="155"/>
      <c r="R56" s="156">
        <v>0</v>
      </c>
      <c r="S56" s="165">
        <f t="shared" si="113"/>
        <v>0</v>
      </c>
      <c r="T56" s="163">
        <v>0</v>
      </c>
      <c r="U56" s="183">
        <v>279</v>
      </c>
      <c r="V56" s="157">
        <f t="shared" si="6"/>
        <v>279</v>
      </c>
      <c r="W56" s="155">
        <v>0</v>
      </c>
      <c r="X56" s="156">
        <v>6.8112000000000004</v>
      </c>
      <c r="Y56" s="157">
        <f t="shared" si="7"/>
        <v>6.8112000000000004</v>
      </c>
      <c r="Z56" s="174"/>
      <c r="AA56" s="175">
        <v>240.24</v>
      </c>
      <c r="AB56" s="165">
        <f t="shared" si="8"/>
        <v>240.24</v>
      </c>
      <c r="AC56" s="181"/>
      <c r="AD56" s="179"/>
      <c r="AE56" s="182">
        <f t="shared" si="108"/>
        <v>0</v>
      </c>
      <c r="AF56" s="168">
        <f t="shared" si="86"/>
        <v>488.73124999999999</v>
      </c>
      <c r="AG56" s="169">
        <f t="shared" si="87"/>
        <v>1287.0404500000002</v>
      </c>
      <c r="AH56" s="170">
        <f t="shared" si="12"/>
        <v>1775.7717000000002</v>
      </c>
      <c r="AJ56" s="219">
        <v>615.23125000000005</v>
      </c>
      <c r="AK56" s="219">
        <v>2210.66075</v>
      </c>
      <c r="AL56" s="219">
        <v>2825.8919999999998</v>
      </c>
    </row>
    <row r="57" spans="1:38" x14ac:dyDescent="0.2">
      <c r="A57" s="82">
        <v>49</v>
      </c>
      <c r="B57" s="161">
        <v>362.25</v>
      </c>
      <c r="C57" s="162">
        <v>199.81249999999997</v>
      </c>
      <c r="D57" s="160">
        <f t="shared" ref="D57" si="114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1">
        <f t="shared" si="83"/>
        <v>0</v>
      </c>
      <c r="Q57" s="155"/>
      <c r="R57" s="156">
        <v>0</v>
      </c>
      <c r="S57" s="165">
        <f t="shared" si="113"/>
        <v>0</v>
      </c>
      <c r="T57" s="163">
        <v>0</v>
      </c>
      <c r="U57" s="183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4"/>
      <c r="AA57" s="175">
        <v>246.4</v>
      </c>
      <c r="AB57" s="165">
        <f t="shared" si="8"/>
        <v>246.4</v>
      </c>
      <c r="AC57" s="181"/>
      <c r="AD57" s="179"/>
      <c r="AE57" s="182">
        <f t="shared" si="108"/>
        <v>0</v>
      </c>
      <c r="AF57" s="168">
        <f t="shared" si="86"/>
        <v>514.93124999999998</v>
      </c>
      <c r="AG57" s="169">
        <f t="shared" si="87"/>
        <v>1808.9778000000001</v>
      </c>
      <c r="AH57" s="170">
        <f t="shared" si="12"/>
        <v>2323.9090500000002</v>
      </c>
      <c r="AJ57" s="219">
        <v>642.68124999999998</v>
      </c>
      <c r="AK57" s="219">
        <v>1937.9750000000001</v>
      </c>
      <c r="AL57" s="219">
        <v>2580.65625</v>
      </c>
    </row>
    <row r="58" spans="1:38" x14ac:dyDescent="0.2">
      <c r="A58" s="82">
        <v>50</v>
      </c>
      <c r="B58" s="161">
        <v>283.1875</v>
      </c>
      <c r="C58" s="162">
        <v>255.87499999999997</v>
      </c>
      <c r="D58" s="160">
        <f t="shared" ref="D58" si="115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1">
        <f t="shared" si="83"/>
        <v>0</v>
      </c>
      <c r="Q58" s="155"/>
      <c r="R58" s="156">
        <v>0</v>
      </c>
      <c r="S58" s="165">
        <f t="shared" si="113"/>
        <v>0</v>
      </c>
      <c r="T58" s="163">
        <v>0</v>
      </c>
      <c r="U58" s="183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6">SUM(W58:X58)</f>
        <v>0</v>
      </c>
      <c r="Z58" s="174"/>
      <c r="AA58" s="175">
        <v>240.24</v>
      </c>
      <c r="AB58" s="165">
        <f t="shared" si="8"/>
        <v>240.24</v>
      </c>
      <c r="AC58" s="172"/>
      <c r="AD58" s="133"/>
      <c r="AE58" s="160">
        <f t="shared" si="108"/>
        <v>0</v>
      </c>
      <c r="AF58" s="168">
        <f t="shared" si="86"/>
        <v>409.41250000000002</v>
      </c>
      <c r="AG58" s="169">
        <f t="shared" si="87"/>
        <v>2382.6722499999996</v>
      </c>
      <c r="AH58" s="170">
        <f t="shared" si="12"/>
        <v>2792.0847499999995</v>
      </c>
      <c r="AJ58" s="219">
        <v>656.22500000000002</v>
      </c>
      <c r="AK58" s="219">
        <v>1568.9712500000001</v>
      </c>
      <c r="AL58" s="219">
        <v>2225.19625</v>
      </c>
    </row>
    <row r="59" spans="1:38" x14ac:dyDescent="0.2">
      <c r="A59" s="82">
        <v>51</v>
      </c>
      <c r="B59" s="161">
        <v>310.5</v>
      </c>
      <c r="C59" s="162">
        <v>129.375</v>
      </c>
      <c r="D59" s="160">
        <f t="shared" ref="D59" si="117">B59+C59</f>
        <v>439.875</v>
      </c>
      <c r="E59" s="180">
        <v>171.16874999999999</v>
      </c>
      <c r="F59" s="176">
        <v>504.9</v>
      </c>
      <c r="G59" s="171">
        <f t="shared" ref="G59:G60" si="118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1">
        <f t="shared" si="83"/>
        <v>0</v>
      </c>
      <c r="Q59" s="158"/>
      <c r="R59" s="159">
        <v>0</v>
      </c>
      <c r="S59" s="171">
        <f t="shared" si="113"/>
        <v>0</v>
      </c>
      <c r="T59" s="163">
        <v>0</v>
      </c>
      <c r="U59" s="183">
        <v>1205.25</v>
      </c>
      <c r="V59" s="157">
        <f t="shared" ref="V59" si="119">T59+U59</f>
        <v>1205.25</v>
      </c>
      <c r="W59" s="155"/>
      <c r="X59" s="156"/>
      <c r="Y59" s="157">
        <f t="shared" si="116"/>
        <v>0</v>
      </c>
      <c r="Z59" s="174"/>
      <c r="AA59" s="175">
        <v>234.08</v>
      </c>
      <c r="AB59" s="165">
        <f t="shared" si="8"/>
        <v>234.08</v>
      </c>
      <c r="AC59" s="172"/>
      <c r="AD59" s="133"/>
      <c r="AE59" s="160">
        <f t="shared" si="108"/>
        <v>0</v>
      </c>
      <c r="AF59" s="168">
        <f t="shared" si="86"/>
        <v>481.66874999999999</v>
      </c>
      <c r="AG59" s="169">
        <f t="shared" si="87"/>
        <v>2293.9548</v>
      </c>
      <c r="AH59" s="170">
        <f t="shared" si="12"/>
        <v>2775.6235499999998</v>
      </c>
      <c r="AJ59" s="219">
        <v>658.66875000000005</v>
      </c>
      <c r="AK59" s="219">
        <v>2081.578</v>
      </c>
      <c r="AL59" s="219">
        <v>2740.2467500000002</v>
      </c>
    </row>
    <row r="60" spans="1:38" ht="13.5" thickBot="1" x14ac:dyDescent="0.25">
      <c r="A60" s="141">
        <v>52</v>
      </c>
      <c r="B60" s="184">
        <v>339.25</v>
      </c>
      <c r="C60" s="185">
        <v>198.37499999999997</v>
      </c>
      <c r="D60" s="186">
        <f t="shared" ref="D60" si="120">B60+C60</f>
        <v>537.625</v>
      </c>
      <c r="E60" s="187">
        <v>132.6</v>
      </c>
      <c r="F60" s="188">
        <v>657.30234374999986</v>
      </c>
      <c r="G60" s="186">
        <f t="shared" si="118"/>
        <v>789.90234374999989</v>
      </c>
      <c r="H60" s="155"/>
      <c r="I60" s="156">
        <v>78.653300000000002</v>
      </c>
      <c r="J60" s="157">
        <f t="shared" ref="J60" si="121">SUM(H60:I60)</f>
        <v>78.653300000000002</v>
      </c>
      <c r="K60" s="184"/>
      <c r="L60" s="185"/>
      <c r="M60" s="160">
        <f t="shared" si="3"/>
        <v>0</v>
      </c>
      <c r="N60" s="184"/>
      <c r="O60" s="185"/>
      <c r="P60" s="186">
        <f t="shared" si="83"/>
        <v>0</v>
      </c>
      <c r="Q60" s="184"/>
      <c r="R60" s="185">
        <v>0</v>
      </c>
      <c r="S60" s="186">
        <f t="shared" si="113"/>
        <v>0</v>
      </c>
      <c r="T60" s="163">
        <v>0</v>
      </c>
      <c r="U60" s="189">
        <v>630.5</v>
      </c>
      <c r="V60" s="190">
        <f t="shared" ref="V60" si="122">T60+U60</f>
        <v>630.5</v>
      </c>
      <c r="W60" s="191"/>
      <c r="X60" s="192"/>
      <c r="Y60" s="190">
        <f t="shared" si="116"/>
        <v>0</v>
      </c>
      <c r="Z60" s="193"/>
      <c r="AA60" s="194">
        <v>227.92000000000002</v>
      </c>
      <c r="AB60" s="165">
        <f t="shared" si="8"/>
        <v>227.92000000000002</v>
      </c>
      <c r="AC60" s="195"/>
      <c r="AD60" s="196"/>
      <c r="AE60" s="186">
        <f t="shared" si="108"/>
        <v>0</v>
      </c>
      <c r="AF60" s="197">
        <f t="shared" si="86"/>
        <v>471.85</v>
      </c>
      <c r="AG60" s="198">
        <f t="shared" si="87"/>
        <v>1792.7506437499999</v>
      </c>
      <c r="AH60" s="170">
        <f t="shared" si="12"/>
        <v>2264.60064375</v>
      </c>
      <c r="AJ60" s="219">
        <v>530.1</v>
      </c>
      <c r="AK60" s="219">
        <v>2153.00734375</v>
      </c>
      <c r="AL60" s="219">
        <v>2683.1073437499999</v>
      </c>
    </row>
    <row r="61" spans="1:38" ht="13.5" thickBot="1" x14ac:dyDescent="0.25">
      <c r="A61" s="147"/>
      <c r="B61" s="199">
        <f t="shared" ref="B61:AH61" si="123">SUM(B9:B60)</f>
        <v>7444.125</v>
      </c>
      <c r="C61" s="199">
        <f t="shared" si="123"/>
        <v>6858.375</v>
      </c>
      <c r="D61" s="200">
        <f t="shared" si="123"/>
        <v>14302.5</v>
      </c>
      <c r="E61" s="199">
        <f t="shared" si="123"/>
        <v>2981.2199999999993</v>
      </c>
      <c r="F61" s="199">
        <f t="shared" si="123"/>
        <v>16600.09734375</v>
      </c>
      <c r="G61" s="200">
        <f t="shared" si="123"/>
        <v>19581.317343749997</v>
      </c>
      <c r="H61" s="199">
        <v>0</v>
      </c>
      <c r="I61" s="200">
        <f t="shared" si="123"/>
        <v>10538.961779999996</v>
      </c>
      <c r="J61" s="200">
        <f t="shared" si="123"/>
        <v>10538.961779999996</v>
      </c>
      <c r="K61" s="199">
        <f t="shared" si="123"/>
        <v>4145.7999967999995</v>
      </c>
      <c r="L61" s="200">
        <f t="shared" si="123"/>
        <v>8028.1913599999998</v>
      </c>
      <c r="M61" s="199">
        <f t="shared" si="123"/>
        <v>12173.991356799997</v>
      </c>
      <c r="N61" s="199">
        <f t="shared" si="123"/>
        <v>0</v>
      </c>
      <c r="O61" s="199">
        <f t="shared" si="123"/>
        <v>35.559999999999995</v>
      </c>
      <c r="P61" s="200">
        <f t="shared" si="123"/>
        <v>35.559999999999995</v>
      </c>
      <c r="Q61" s="199">
        <f t="shared" si="123"/>
        <v>4349.25</v>
      </c>
      <c r="R61" s="199">
        <f t="shared" si="123"/>
        <v>55495.051481739138</v>
      </c>
      <c r="S61" s="200">
        <f t="shared" si="123"/>
        <v>59844.301481739138</v>
      </c>
      <c r="T61" s="199">
        <f t="shared" si="123"/>
        <v>0</v>
      </c>
      <c r="U61" s="199">
        <f t="shared" si="123"/>
        <v>24279.53325</v>
      </c>
      <c r="V61" s="200">
        <f t="shared" si="123"/>
        <v>24279.53325</v>
      </c>
      <c r="W61" s="199">
        <f t="shared" si="123"/>
        <v>6697.4529600000014</v>
      </c>
      <c r="X61" s="199">
        <f t="shared" si="123"/>
        <v>11763.28296</v>
      </c>
      <c r="Y61" s="200">
        <f t="shared" si="123"/>
        <v>18460.735919999999</v>
      </c>
      <c r="Z61" s="199">
        <f t="shared" si="123"/>
        <v>0</v>
      </c>
      <c r="AA61" s="199">
        <f t="shared" si="123"/>
        <v>14991.81</v>
      </c>
      <c r="AB61" s="200">
        <f t="shared" si="123"/>
        <v>14962.56</v>
      </c>
      <c r="AC61" s="199">
        <f t="shared" si="123"/>
        <v>0</v>
      </c>
      <c r="AD61" s="199">
        <f t="shared" si="123"/>
        <v>2254.5600000000013</v>
      </c>
      <c r="AE61" s="200">
        <f t="shared" si="123"/>
        <v>2254.5600000000013</v>
      </c>
      <c r="AF61" s="200">
        <f t="shared" si="123"/>
        <v>25617.847956799993</v>
      </c>
      <c r="AG61" s="200">
        <f t="shared" si="123"/>
        <v>150845.42317548918</v>
      </c>
      <c r="AH61" s="200">
        <f t="shared" si="123"/>
        <v>176463.27113228911</v>
      </c>
      <c r="AJ61" s="219">
        <f>SUM(AJ9:AJ60)</f>
        <v>27462.300987200004</v>
      </c>
      <c r="AK61" s="219">
        <f t="shared" ref="AK61" si="124">SUM(AK9:AK60)</f>
        <v>127497.97644872697</v>
      </c>
      <c r="AL61" s="219">
        <f>AJ61+AK61</f>
        <v>154960.27743592698</v>
      </c>
    </row>
    <row r="62" spans="1:38" x14ac:dyDescent="0.2">
      <c r="A62" s="18"/>
      <c r="B62" s="201"/>
      <c r="C62" s="201"/>
      <c r="D62" s="201"/>
      <c r="E62" s="201"/>
      <c r="F62" s="201"/>
      <c r="G62" s="201"/>
      <c r="H62" s="202"/>
      <c r="I62" s="203"/>
      <c r="J62" s="204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5"/>
      <c r="AG62" s="205"/>
      <c r="AH62" s="205"/>
    </row>
    <row r="63" spans="1:38" x14ac:dyDescent="0.2">
      <c r="A63" s="26"/>
      <c r="B63" s="206">
        <f>B61*4</f>
        <v>29776.5</v>
      </c>
      <c r="C63" s="206">
        <f>C61*4</f>
        <v>27433.5</v>
      </c>
      <c r="D63" s="206">
        <f t="shared" ref="D63:AH63" si="125">D61*4</f>
        <v>57210</v>
      </c>
      <c r="E63" s="206">
        <f t="shared" si="125"/>
        <v>11924.879999999997</v>
      </c>
      <c r="F63" s="206">
        <f t="shared" si="125"/>
        <v>66400.389374999999</v>
      </c>
      <c r="G63" s="206">
        <f t="shared" si="125"/>
        <v>78325.269374999989</v>
      </c>
      <c r="H63" s="206">
        <f>H61*4</f>
        <v>0</v>
      </c>
      <c r="I63" s="206">
        <f>I61*4</f>
        <v>42155.847119999984</v>
      </c>
      <c r="J63" s="206">
        <f>J61*4</f>
        <v>42155.847119999984</v>
      </c>
      <c r="K63" s="206">
        <f t="shared" si="125"/>
        <v>16583.199987199998</v>
      </c>
      <c r="L63" s="206">
        <f t="shared" si="125"/>
        <v>32112.765439999999</v>
      </c>
      <c r="M63" s="206">
        <f t="shared" si="125"/>
        <v>48695.96542719999</v>
      </c>
      <c r="N63" s="206">
        <f t="shared" si="125"/>
        <v>0</v>
      </c>
      <c r="O63" s="206">
        <f t="shared" si="125"/>
        <v>142.23999999999998</v>
      </c>
      <c r="P63" s="206">
        <f t="shared" si="125"/>
        <v>142.23999999999998</v>
      </c>
      <c r="Q63" s="206">
        <f t="shared" si="125"/>
        <v>17397</v>
      </c>
      <c r="R63" s="206">
        <f t="shared" si="125"/>
        <v>221980.20592695655</v>
      </c>
      <c r="S63" s="206">
        <f t="shared" si="125"/>
        <v>239377.20592695655</v>
      </c>
      <c r="T63" s="206">
        <f t="shared" si="125"/>
        <v>0</v>
      </c>
      <c r="U63" s="206">
        <f t="shared" si="125"/>
        <v>97118.133000000002</v>
      </c>
      <c r="V63" s="206">
        <f t="shared" si="125"/>
        <v>97118.133000000002</v>
      </c>
      <c r="W63" s="206">
        <f t="shared" si="125"/>
        <v>26789.811840000006</v>
      </c>
      <c r="X63" s="206">
        <f t="shared" si="125"/>
        <v>47053.131840000002</v>
      </c>
      <c r="Y63" s="206">
        <f t="shared" si="125"/>
        <v>73842.943679999997</v>
      </c>
      <c r="Z63" s="206">
        <f t="shared" si="125"/>
        <v>0</v>
      </c>
      <c r="AA63" s="206">
        <f t="shared" si="125"/>
        <v>59967.24</v>
      </c>
      <c r="AB63" s="206">
        <f t="shared" si="125"/>
        <v>59850.239999999998</v>
      </c>
      <c r="AC63" s="206">
        <f t="shared" si="125"/>
        <v>0</v>
      </c>
      <c r="AD63" s="206">
        <f t="shared" si="125"/>
        <v>9018.2400000000052</v>
      </c>
      <c r="AE63" s="206">
        <f t="shared" si="125"/>
        <v>9018.2400000000052</v>
      </c>
      <c r="AF63" s="207">
        <f t="shared" si="125"/>
        <v>102471.39182719997</v>
      </c>
      <c r="AG63" s="207">
        <f t="shared" si="125"/>
        <v>603381.69270195672</v>
      </c>
      <c r="AH63" s="207">
        <f t="shared" si="125"/>
        <v>705853.08452915645</v>
      </c>
      <c r="AJ63" s="207">
        <f>AJ61*4</f>
        <v>109849.20394880002</v>
      </c>
      <c r="AK63" s="207">
        <f t="shared" ref="AK63:AL63" si="126">AK61*4</f>
        <v>509991.90579490789</v>
      </c>
      <c r="AL63" s="207">
        <f t="shared" si="126"/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4" t="s">
        <v>38</v>
      </c>
      <c r="B69" s="224"/>
      <c r="C69" s="224"/>
      <c r="D69" s="224"/>
      <c r="E69" s="224"/>
      <c r="F69" s="224"/>
      <c r="G69" s="224"/>
      <c r="H69" s="224"/>
      <c r="I69" s="224"/>
      <c r="J69" s="224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">
      <c r="A72" s="79" t="s">
        <v>48</v>
      </c>
      <c r="G72" s="75"/>
      <c r="L72" s="18"/>
      <c r="M72" s="34"/>
      <c r="N72" s="34"/>
    </row>
    <row r="73" spans="1:34" x14ac:dyDescent="0.2">
      <c r="A73" s="79" t="s">
        <v>52</v>
      </c>
      <c r="G73" s="75"/>
      <c r="L73" s="18"/>
      <c r="M73" s="34"/>
      <c r="N73" s="34"/>
    </row>
    <row r="74" spans="1:34" x14ac:dyDescent="0.2">
      <c r="A74" s="79" t="s">
        <v>55</v>
      </c>
      <c r="G74" s="75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2" t="s">
        <v>59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">
      <c r="A77" s="119" t="s">
        <v>63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">
      <c r="A78" s="119" t="s">
        <v>53</v>
      </c>
      <c r="B78" s="119" t="s">
        <v>64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">
      <c r="A79" s="119" t="s">
        <v>54</v>
      </c>
      <c r="B79" s="119" t="s">
        <v>65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">
      <c r="A80" s="119" t="s">
        <v>56</v>
      </c>
      <c r="M80" s="30"/>
      <c r="N80" s="34"/>
    </row>
    <row r="81" spans="1:17" x14ac:dyDescent="0.2">
      <c r="A81" s="119" t="s">
        <v>66</v>
      </c>
      <c r="M81" s="30"/>
      <c r="N81" s="34"/>
    </row>
    <row r="82" spans="1:17" x14ac:dyDescent="0.2">
      <c r="A82" s="119" t="s">
        <v>57</v>
      </c>
      <c r="M82" s="81"/>
      <c r="N82" s="31"/>
    </row>
    <row r="83" spans="1:17" x14ac:dyDescent="0.2">
      <c r="A83" s="119" t="s">
        <v>61</v>
      </c>
    </row>
    <row r="84" spans="1:17" x14ac:dyDescent="0.2">
      <c r="A84" s="119" t="s">
        <v>62</v>
      </c>
      <c r="J84" s="119"/>
    </row>
    <row r="85" spans="1:17" x14ac:dyDescent="0.2">
      <c r="A85" s="119" t="s">
        <v>67</v>
      </c>
    </row>
    <row r="86" spans="1:17" x14ac:dyDescent="0.2">
      <c r="A86" s="119" t="s">
        <v>58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">
      <c r="F89" s="75"/>
    </row>
    <row r="91" spans="1:17" x14ac:dyDescent="0.2">
      <c r="F91" s="143"/>
      <c r="H91" s="25"/>
    </row>
    <row r="92" spans="1:17" x14ac:dyDescent="0.2">
      <c r="F92" s="144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5" sqref="Q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workbookViewId="0">
      <selection activeCell="P30" sqref="P30"/>
    </sheetView>
  </sheetViews>
  <sheetFormatPr defaultRowHeight="12.75" x14ac:dyDescent="0.2"/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2020-03-03T10:33:38Z</dcterms:modified>
</cp:coreProperties>
</file>