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My Drive\Data\Derek's Documents SUBTROP\10 Market Export\Export figures\SAAGA\EU Supply 2020\"/>
    </mc:Choice>
  </mc:AlternateContent>
  <xr:revisionPtr revIDLastSave="0" documentId="13_ncr:1_{23BEAFCB-EB26-42A8-A904-C8C989C3B955}" xr6:coauthVersionLast="45" xr6:coauthVersionMax="45" xr10:uidLastSave="{00000000-0000-0000-0000-000000000000}"/>
  <bookViews>
    <workbookView xWindow="-108" yWindow="-108" windowWidth="23256" windowHeight="12576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J50" i="1" l="1"/>
  <c r="J49" i="1" l="1"/>
  <c r="V48" i="1" l="1"/>
  <c r="J48" i="1"/>
  <c r="J47" i="1" l="1"/>
  <c r="J46" i="1"/>
  <c r="J45" i="1" l="1"/>
  <c r="J44" i="1" l="1"/>
  <c r="J43" i="1" l="1"/>
  <c r="J42" i="1" l="1"/>
  <c r="J41" i="1" l="1"/>
  <c r="J40" i="1" l="1"/>
  <c r="J39" i="1" l="1"/>
  <c r="Y38" i="1"/>
  <c r="S38" i="1" l="1"/>
  <c r="J38" i="1" l="1"/>
  <c r="J37" i="1" l="1"/>
  <c r="S36" i="1" l="1"/>
  <c r="J36" i="1" l="1"/>
  <c r="J35" i="1" l="1"/>
  <c r="S34" i="1" l="1"/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7" i="3" s="1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L56" i="3" s="1"/>
  <c r="BK55" i="3"/>
  <c r="BJ55" i="3"/>
  <c r="BI55" i="3"/>
  <c r="BF55" i="3"/>
  <c r="BC55" i="3"/>
  <c r="AZ55" i="3"/>
  <c r="AW55" i="3"/>
  <c r="AT55" i="3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D58" i="3" s="1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AQ42" i="3"/>
  <c r="AN42" i="3"/>
  <c r="AN58" i="3" s="1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G58" i="3" s="1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C57" i="2"/>
  <c r="AC59" i="2" s="1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D55" i="2"/>
  <c r="AI54" i="2"/>
  <c r="AH54" i="2"/>
  <c r="AJ54" i="2" s="1"/>
  <c r="AD54" i="2"/>
  <c r="AI53" i="2"/>
  <c r="AH53" i="2"/>
  <c r="AD53" i="2"/>
  <c r="AI52" i="2"/>
  <c r="AH52" i="2"/>
  <c r="AJ52" i="2" s="1"/>
  <c r="AD52" i="2"/>
  <c r="AD57" i="2" s="1"/>
  <c r="AD59" i="2" s="1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AL63" i="1"/>
  <c r="AK63" i="1"/>
  <c r="AJ63" i="1"/>
  <c r="AE63" i="1"/>
  <c r="AD63" i="1"/>
  <c r="AC63" i="1"/>
  <c r="Z63" i="1"/>
  <c r="P63" i="1"/>
  <c r="O63" i="1"/>
  <c r="N63" i="1"/>
  <c r="H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P61" i="1"/>
  <c r="O61" i="1"/>
  <c r="N61" i="1"/>
  <c r="L61" i="1"/>
  <c r="L63" i="1" s="1"/>
  <c r="K61" i="1"/>
  <c r="K63" i="1" s="1"/>
  <c r="I61" i="1"/>
  <c r="I63" i="1" s="1"/>
  <c r="F61" i="1"/>
  <c r="F63" i="1" s="1"/>
  <c r="E61" i="1"/>
  <c r="E63" i="1" s="1"/>
  <c r="C61" i="1"/>
  <c r="C63" i="1" s="1"/>
  <c r="B61" i="1"/>
  <c r="B63" i="1" s="1"/>
  <c r="AG60" i="1"/>
  <c r="AF60" i="1"/>
  <c r="AH60" i="1" s="1"/>
  <c r="AE60" i="1"/>
  <c r="AB60" i="1"/>
  <c r="Y60" i="1"/>
  <c r="V60" i="1"/>
  <c r="S60" i="1"/>
  <c r="P60" i="1"/>
  <c r="M60" i="1"/>
  <c r="J60" i="1"/>
  <c r="G60" i="1"/>
  <c r="D60" i="1"/>
  <c r="AG59" i="1"/>
  <c r="AF59" i="1"/>
  <c r="AE59" i="1"/>
  <c r="AB59" i="1"/>
  <c r="Y59" i="1"/>
  <c r="V59" i="1"/>
  <c r="S59" i="1"/>
  <c r="P59" i="1"/>
  <c r="M59" i="1"/>
  <c r="J59" i="1"/>
  <c r="G59" i="1"/>
  <c r="D59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G50" i="1"/>
  <c r="D50" i="1"/>
  <c r="AG49" i="1"/>
  <c r="AF49" i="1"/>
  <c r="AE49" i="1"/>
  <c r="AB49" i="1"/>
  <c r="Y49" i="1"/>
  <c r="V49" i="1"/>
  <c r="S49" i="1"/>
  <c r="P49" i="1"/>
  <c r="M49" i="1"/>
  <c r="G49" i="1"/>
  <c r="D49" i="1"/>
  <c r="AG48" i="1"/>
  <c r="AF48" i="1"/>
  <c r="AE48" i="1"/>
  <c r="AB48" i="1"/>
  <c r="Y48" i="1"/>
  <c r="S48" i="1"/>
  <c r="P48" i="1"/>
  <c r="M48" i="1"/>
  <c r="G48" i="1"/>
  <c r="AG47" i="1"/>
  <c r="AF47" i="1"/>
  <c r="AE47" i="1"/>
  <c r="AB47" i="1"/>
  <c r="Y47" i="1"/>
  <c r="V47" i="1"/>
  <c r="S47" i="1"/>
  <c r="P47" i="1"/>
  <c r="M47" i="1"/>
  <c r="G47" i="1"/>
  <c r="D47" i="1"/>
  <c r="AG46" i="1"/>
  <c r="AF46" i="1"/>
  <c r="AE46" i="1"/>
  <c r="AB46" i="1"/>
  <c r="Y46" i="1"/>
  <c r="V46" i="1"/>
  <c r="S46" i="1"/>
  <c r="P46" i="1"/>
  <c r="M46" i="1"/>
  <c r="G46" i="1"/>
  <c r="D46" i="1"/>
  <c r="AG45" i="1"/>
  <c r="AF45" i="1"/>
  <c r="AE45" i="1"/>
  <c r="AB45" i="1"/>
  <c r="Y45" i="1"/>
  <c r="V45" i="1"/>
  <c r="S45" i="1"/>
  <c r="P45" i="1"/>
  <c r="M45" i="1"/>
  <c r="G45" i="1"/>
  <c r="D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V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P36" i="1"/>
  <c r="M36" i="1"/>
  <c r="G36" i="1"/>
  <c r="D36" i="1"/>
  <c r="AG35" i="1"/>
  <c r="AF35" i="1"/>
  <c r="AE35" i="1"/>
  <c r="AB35" i="1"/>
  <c r="Y35" i="1"/>
  <c r="V35" i="1"/>
  <c r="S35" i="1"/>
  <c r="P35" i="1"/>
  <c r="M35" i="1"/>
  <c r="G35" i="1"/>
  <c r="D35" i="1"/>
  <c r="AG34" i="1"/>
  <c r="AF34" i="1"/>
  <c r="AE34" i="1"/>
  <c r="AB34" i="1"/>
  <c r="Y34" i="1"/>
  <c r="V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E16" i="1"/>
  <c r="AB16" i="1"/>
  <c r="Y16" i="1"/>
  <c r="V16" i="1"/>
  <c r="S16" i="1"/>
  <c r="P16" i="1"/>
  <c r="M16" i="1"/>
  <c r="J16" i="1"/>
  <c r="G16" i="1"/>
  <c r="D16" i="1"/>
  <c r="AG15" i="1"/>
  <c r="AF15" i="1"/>
  <c r="AE15" i="1"/>
  <c r="AB15" i="1"/>
  <c r="Y15" i="1"/>
  <c r="V15" i="1"/>
  <c r="S15" i="1"/>
  <c r="P15" i="1"/>
  <c r="M15" i="1"/>
  <c r="J15" i="1"/>
  <c r="G15" i="1"/>
  <c r="D15" i="1"/>
  <c r="AG14" i="1"/>
  <c r="AF14" i="1"/>
  <c r="AE14" i="1"/>
  <c r="AB14" i="1"/>
  <c r="Y14" i="1"/>
  <c r="V14" i="1"/>
  <c r="S14" i="1"/>
  <c r="P14" i="1"/>
  <c r="M14" i="1"/>
  <c r="J14" i="1"/>
  <c r="G14" i="1"/>
  <c r="D14" i="1"/>
  <c r="AG13" i="1"/>
  <c r="AF13" i="1"/>
  <c r="AE13" i="1"/>
  <c r="AB13" i="1"/>
  <c r="Y13" i="1"/>
  <c r="V13" i="1"/>
  <c r="S13" i="1"/>
  <c r="P13" i="1"/>
  <c r="M13" i="1"/>
  <c r="J13" i="1"/>
  <c r="J61" i="1" s="1"/>
  <c r="J63" i="1" s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G10" i="1"/>
  <c r="AH10" i="1" s="1"/>
  <c r="AF10" i="1"/>
  <c r="AE10" i="1"/>
  <c r="AB10" i="1"/>
  <c r="Y10" i="1"/>
  <c r="V10" i="1"/>
  <c r="S10" i="1"/>
  <c r="P10" i="1"/>
  <c r="M10" i="1"/>
  <c r="J10" i="1"/>
  <c r="G10" i="1"/>
  <c r="D10" i="1"/>
  <c r="AG9" i="1"/>
  <c r="AH9" i="1" s="1"/>
  <c r="AF9" i="1"/>
  <c r="AE9" i="1"/>
  <c r="AB9" i="1"/>
  <c r="Y9" i="1"/>
  <c r="V9" i="1"/>
  <c r="S9" i="1"/>
  <c r="P9" i="1"/>
  <c r="M9" i="1"/>
  <c r="J9" i="1"/>
  <c r="G9" i="1"/>
  <c r="D9" i="1"/>
  <c r="BL41" i="3" l="1"/>
  <c r="BL53" i="3"/>
  <c r="BL42" i="3"/>
  <c r="BL46" i="3"/>
  <c r="BL50" i="3"/>
  <c r="D61" i="1"/>
  <c r="D63" i="1" s="1"/>
  <c r="AQ58" i="3"/>
  <c r="BL45" i="3"/>
  <c r="BL49" i="3"/>
  <c r="BL51" i="3"/>
  <c r="BL44" i="3"/>
  <c r="BL48" i="3"/>
  <c r="BL52" i="3"/>
  <c r="V61" i="1"/>
  <c r="V63" i="1" s="1"/>
  <c r="AH59" i="1"/>
  <c r="AH58" i="1"/>
  <c r="V65" i="1"/>
  <c r="AJ53" i="2"/>
  <c r="AI57" i="2"/>
  <c r="AI59" i="2" s="1"/>
  <c r="AJ55" i="2"/>
  <c r="M61" i="1"/>
  <c r="M63" i="1" s="1"/>
  <c r="AH13" i="1"/>
  <c r="AH14" i="1"/>
  <c r="AH17" i="1"/>
  <c r="AH18" i="1"/>
  <c r="AH15" i="1"/>
  <c r="AH16" i="1"/>
  <c r="AH58" i="3"/>
  <c r="BL54" i="3"/>
  <c r="BL55" i="3"/>
  <c r="AB61" i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AH24" i="1"/>
  <c r="M58" i="3"/>
  <c r="AH28" i="1"/>
  <c r="AF61" i="1"/>
  <c r="AF63" i="1" s="1"/>
  <c r="AJ57" i="2"/>
  <c r="AJ59" i="2" s="1"/>
  <c r="AH57" i="2"/>
  <c r="AH59" i="2" s="1"/>
  <c r="AG61" i="1"/>
  <c r="AG63" i="1" s="1"/>
  <c r="BL58" i="3" l="1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<sst xmlns="http://schemas.openxmlformats.org/spreadsheetml/2006/main" count="217" uniqueCount="71">
  <si>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</si>
  <si>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</si>
  <si>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</si>
  <si>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</si>
  <si>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</si>
  <si>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</si>
  <si>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</si>
  <si>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</si>
  <si>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</si>
  <si>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</si>
  <si>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</si>
  <si>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</si>
  <si>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</si>
  <si>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</si>
  <si>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</si>
  <si>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</si>
  <si>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</si>
  <si>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</si>
  <si>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</si>
  <si>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</si>
  <si>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</si>
  <si>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</si>
  <si>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</si>
  <si>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</si>
  <si>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</si>
  <si>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</si>
  <si>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</si>
  <si>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</si>
  <si>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</si>
  <si>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</si>
  <si>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</si>
  <si>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</si>
  <si>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</si>
  <si>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</si>
  <si>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</si>
  <si>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</si>
  <si>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</si>
  <si>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</si>
  <si>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</si>
  <si>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</si>
  <si>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</si>
  <si>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</si>
  <si>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</si>
  <si>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</si>
  <si>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</si>
  <si>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</si>
  <si>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</si>
  <si>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</si>
  <si>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</si>
  <si>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</si>
  <si>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</si>
  <si>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</si>
  <si>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</si>
  <si>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</si>
  <si>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</si>
  <si>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</si>
  <si>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</si>
  <si>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</si>
  <si>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</si>
  <si>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</si>
  <si>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</si>
  <si>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</si>
  <si>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</si>
  <si>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</si>
  <si>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</si>
  <si>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</si>
  <si>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</si>
  <si>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</si>
  <si>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1. Israel: 2020/21: Official figures provided by Israeli Avocado Growers' Association</t>
  </si>
  <si>
    <t>2020 Projected (in black) and actual supply (in colour) of avocados to the European market ('000 4 kg cartons) [updated 25/9/2020]</t>
  </si>
  <si>
    <t>Comparison of estimates and actual shipments to Europe in 2020 (Updated 25/9/2020)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</si>
</sst>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6" fontId="32" fillId="0" borderId="27" xfId="0" applyNumberFormat="1" applyFont="1" applyBorder="1"/>
    <xf numFmtId="166" fontId="31" fillId="0" borderId="2" xfId="0" applyNumberFormat="1" applyFont="1" applyBorder="1"/>
    <xf numFmtId="166" fontId="33" fillId="0" borderId="22" xfId="0" applyNumberFormat="1" applyFont="1" applyBorder="1" applyAlignment="1">
      <alignment horizontal="right"/>
    </xf>
    <xf numFmtId="166" fontId="24" fillId="0" borderId="27" xfId="0" applyNumberFormat="1" applyFont="1" applyBorder="1"/>
    <xf numFmtId="166" fontId="24" fillId="0" borderId="2" xfId="0" applyNumberFormat="1" applyFont="1" applyBorder="1"/>
    <xf numFmtId="166" fontId="24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24" fillId="0" borderId="21" xfId="0" applyNumberFormat="1" applyFont="1" applyBorder="1"/>
    <xf numFmtId="166" fontId="24" fillId="0" borderId="1" xfId="0" applyNumberFormat="1" applyFont="1" applyBorder="1"/>
    <xf numFmtId="166" fontId="24" fillId="0" borderId="26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24" fillId="0" borderId="27" xfId="0" applyNumberFormat="1" applyFont="1" applyFill="1" applyBorder="1"/>
    <xf numFmtId="166" fontId="24" fillId="0" borderId="27" xfId="0" applyNumberFormat="1" applyFont="1" applyBorder="1" applyAlignment="1">
      <alignment horizontal="right"/>
    </xf>
    <xf numFmtId="166" fontId="24" fillId="0" borderId="2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24" fillId="0" borderId="1" xfId="0" applyNumberFormat="1" applyFont="1" applyFill="1" applyBorder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24" fillId="0" borderId="11" xfId="0" applyNumberFormat="1" applyFont="1" applyFill="1" applyBorder="1"/>
    <xf numFmtId="166" fontId="24" fillId="0" borderId="12" xfId="0" applyNumberFormat="1" applyFont="1" applyBorder="1" applyAlignment="1">
      <alignment horizontal="right"/>
    </xf>
    <xf numFmtId="166" fontId="24" fillId="0" borderId="10" xfId="0" applyNumberFormat="1" applyFont="1" applyBorder="1"/>
    <xf numFmtId="166" fontId="24" fillId="0" borderId="11" xfId="0" applyNumberFormat="1" applyFont="1" applyBorder="1"/>
    <xf numFmtId="166" fontId="24" fillId="0" borderId="10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34" fillId="0" borderId="21" xfId="0" applyNumberFormat="1" applyFont="1" applyBorder="1" applyAlignment="1">
      <alignment horizontal="right"/>
    </xf>
    <xf numFmtId="166" fontId="34" fillId="0" borderId="1" xfId="0" applyNumberFormat="1" applyFont="1" applyBorder="1" applyAlignment="1">
      <alignment horizontal="right"/>
    </xf>
    <xf numFmtId="166" fontId="34" fillId="0" borderId="26" xfId="0" applyNumberFormat="1" applyFont="1" applyBorder="1" applyAlignment="1">
      <alignment horizontal="right"/>
    </xf>
    <xf numFmtId="166" fontId="34" fillId="0" borderId="27" xfId="0" applyNumberFormat="1" applyFont="1" applyBorder="1"/>
    <xf numFmtId="166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66" fontId="34" fillId="0" borderId="27" xfId="0" applyNumberFormat="1" applyFont="1" applyBorder="1" applyAlignment="1">
      <alignment horizontal="right"/>
    </xf>
    <xf numFmtId="166" fontId="34" fillId="0" borderId="2" xfId="0" applyNumberFormat="1" applyFont="1" applyBorder="1" applyAlignment="1">
      <alignment horizontal="right"/>
    </xf>
    <xf numFmtId="166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" xfId="0" builtinId="0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25/9/2020)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450.91199999999998</c:v>
                </c:pt>
                <c:pt idx="23">
                  <c:v>299.904</c:v>
                </c:pt>
                <c:pt idx="24">
                  <c:v>305.976</c:v>
                </c:pt>
                <c:pt idx="25">
                  <c:v>273.50400000000002</c:v>
                </c:pt>
                <c:pt idx="26">
                  <c:v>232.32</c:v>
                </c:pt>
                <c:pt idx="27">
                  <c:v>224.136</c:v>
                </c:pt>
                <c:pt idx="28">
                  <c:v>268.488</c:v>
                </c:pt>
                <c:pt idx="29">
                  <c:v>287.76</c:v>
                </c:pt>
                <c:pt idx="30">
                  <c:v>379.10399999999998</c:v>
                </c:pt>
                <c:pt idx="31">
                  <c:v>383.06400000000002</c:v>
                </c:pt>
                <c:pt idx="32">
                  <c:v>308.88</c:v>
                </c:pt>
                <c:pt idx="33">
                  <c:v>267.69600000000003</c:v>
                </c:pt>
                <c:pt idx="34">
                  <c:v>294.096</c:v>
                </c:pt>
                <c:pt idx="35">
                  <c:v>274.56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26.4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235.22399999999999</c:v>
                </c:pt>
                <c:pt idx="11">
                  <c:v>497.11200000000002</c:v>
                </c:pt>
                <c:pt idx="12">
                  <c:v>478.63200000000001</c:v>
                </c:pt>
                <c:pt idx="13">
                  <c:v>412.36799999999999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375.67200000000003</c:v>
                </c:pt>
                <c:pt idx="21">
                  <c:v>290.13600000000002</c:v>
                </c:pt>
                <c:pt idx="22">
                  <c:v>307.29599999999999</c:v>
                </c:pt>
                <c:pt idx="23">
                  <c:v>312.31200000000001</c:v>
                </c:pt>
                <c:pt idx="24">
                  <c:v>329.20800000000003</c:v>
                </c:pt>
                <c:pt idx="25">
                  <c:v>269.80799999999999</c:v>
                </c:pt>
                <c:pt idx="26">
                  <c:v>227.83199999999999</c:v>
                </c:pt>
                <c:pt idx="27">
                  <c:v>254.49600000000001</c:v>
                </c:pt>
                <c:pt idx="28">
                  <c:v>308.08800000000002</c:v>
                </c:pt>
                <c:pt idx="29">
                  <c:v>315.48</c:v>
                </c:pt>
                <c:pt idx="30">
                  <c:v>364.584</c:v>
                </c:pt>
                <c:pt idx="31">
                  <c:v>309.67200000000003</c:v>
                </c:pt>
                <c:pt idx="32">
                  <c:v>316.8</c:v>
                </c:pt>
                <c:pt idx="33">
                  <c:v>208.82400000000001</c:v>
                </c:pt>
                <c:pt idx="34">
                  <c:v>76.56</c:v>
                </c:pt>
                <c:pt idx="35">
                  <c:v>309.40800000000002</c:v>
                </c:pt>
                <c:pt idx="36">
                  <c:v>249.48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2125.2000000000003</c:v>
                </c:pt>
                <c:pt idx="24">
                  <c:v>2307.096</c:v>
                </c:pt>
                <c:pt idx="25">
                  <c:v>1974.192</c:v>
                </c:pt>
                <c:pt idx="26">
                  <c:v>2347.752</c:v>
                </c:pt>
                <c:pt idx="27">
                  <c:v>2426.6880000000001</c:v>
                </c:pt>
                <c:pt idx="28">
                  <c:v>2296.2719999999999</c:v>
                </c:pt>
                <c:pt idx="29">
                  <c:v>2128</c:v>
                </c:pt>
                <c:pt idx="30">
                  <c:v>1784.64</c:v>
                </c:pt>
                <c:pt idx="31">
                  <c:v>1842.72</c:v>
                </c:pt>
                <c:pt idx="32">
                  <c:v>1834.8000000000002</c:v>
                </c:pt>
                <c:pt idx="33">
                  <c:v>1219.68</c:v>
                </c:pt>
                <c:pt idx="34">
                  <c:v>97.68</c:v>
                </c:pt>
                <c:pt idx="35">
                  <c:v>485.76000000000005</c:v>
                </c:pt>
                <c:pt idx="36">
                  <c:v>316.8</c:v>
                </c:pt>
                <c:pt idx="37">
                  <c:v>68.64</c:v>
                </c:pt>
                <c:pt idx="38">
                  <c:v>21.12</c:v>
                </c:pt>
                <c:pt idx="39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73.923273600000002</c:v>
                </c:pt>
                <c:pt idx="5">
                  <c:v>84.48</c:v>
                </c:pt>
                <c:pt idx="6">
                  <c:v>190.08</c:v>
                </c:pt>
                <c:pt idx="7">
                  <c:v>352.85399003281407</c:v>
                </c:pt>
                <c:pt idx="8">
                  <c:v>464.64000000000004</c:v>
                </c:pt>
                <c:pt idx="9">
                  <c:v>567.54720000000009</c:v>
                </c:pt>
                <c:pt idx="10">
                  <c:v>831.6</c:v>
                </c:pt>
                <c:pt idx="11">
                  <c:v>1123.848</c:v>
                </c:pt>
                <c:pt idx="12">
                  <c:v>1549.68</c:v>
                </c:pt>
                <c:pt idx="13">
                  <c:v>1517.46</c:v>
                </c:pt>
                <c:pt idx="14">
                  <c:v>1526.76</c:v>
                </c:pt>
                <c:pt idx="15">
                  <c:v>2309.7492000000002</c:v>
                </c:pt>
                <c:pt idx="16">
                  <c:v>2365.3974816</c:v>
                </c:pt>
                <c:pt idx="17">
                  <c:v>3319.15786764215</c:v>
                </c:pt>
                <c:pt idx="18">
                  <c:v>3221.3704947807937</c:v>
                </c:pt>
                <c:pt idx="19">
                  <c:v>3795.9271739130436</c:v>
                </c:pt>
                <c:pt idx="20">
                  <c:v>3210.4377391304347</c:v>
                </c:pt>
                <c:pt idx="21">
                  <c:v>2677.097739130435</c:v>
                </c:pt>
                <c:pt idx="22">
                  <c:v>2940.7993043478259</c:v>
                </c:pt>
                <c:pt idx="23">
                  <c:v>1988.1307327433628</c:v>
                </c:pt>
                <c:pt idx="24">
                  <c:v>1800.5947826086956</c:v>
                </c:pt>
                <c:pt idx="25">
                  <c:v>1652.64</c:v>
                </c:pt>
                <c:pt idx="26">
                  <c:v>1938.6047999999998</c:v>
                </c:pt>
                <c:pt idx="27">
                  <c:v>2243.7359999999999</c:v>
                </c:pt>
                <c:pt idx="28">
                  <c:v>2409.1583999999998</c:v>
                </c:pt>
                <c:pt idx="29">
                  <c:v>2145.2112000000002</c:v>
                </c:pt>
                <c:pt idx="30">
                  <c:v>1907.1360000000004</c:v>
                </c:pt>
                <c:pt idx="31">
                  <c:v>1943.0400000000002</c:v>
                </c:pt>
                <c:pt idx="32">
                  <c:v>1837.44</c:v>
                </c:pt>
                <c:pt idx="33">
                  <c:v>1404.8473043478261</c:v>
                </c:pt>
                <c:pt idx="34">
                  <c:v>726.15840000000003</c:v>
                </c:pt>
                <c:pt idx="35">
                  <c:v>580.80000000000007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611.16</c:v>
                </c:pt>
                <c:pt idx="23">
                  <c:v>575.25599999999997</c:v>
                </c:pt>
                <c:pt idx="24">
                  <c:v>569.976</c:v>
                </c:pt>
                <c:pt idx="25">
                  <c:v>498.69600000000003</c:v>
                </c:pt>
                <c:pt idx="26">
                  <c:v>512.16</c:v>
                </c:pt>
                <c:pt idx="27">
                  <c:v>434.01599999999996</c:v>
                </c:pt>
                <c:pt idx="28">
                  <c:v>461.20799999999997</c:v>
                </c:pt>
                <c:pt idx="29">
                  <c:v>471.50400000000002</c:v>
                </c:pt>
                <c:pt idx="30">
                  <c:v>508.72799999999995</c:v>
                </c:pt>
                <c:pt idx="31">
                  <c:v>510.84000000000003</c:v>
                </c:pt>
                <c:pt idx="32">
                  <c:v>402.6</c:v>
                </c:pt>
                <c:pt idx="33">
                  <c:v>337.92</c:v>
                </c:pt>
                <c:pt idx="34">
                  <c:v>414.48</c:v>
                </c:pt>
                <c:pt idx="35">
                  <c:v>306.24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26.4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532.22400000000005</c:v>
                </c:pt>
                <c:pt idx="10">
                  <c:v>559.15200000000004</c:v>
                </c:pt>
                <c:pt idx="11">
                  <c:v>757.68000000000006</c:v>
                </c:pt>
                <c:pt idx="12">
                  <c:v>737.61599999999999</c:v>
                </c:pt>
                <c:pt idx="13">
                  <c:v>600.072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706.2</c:v>
                </c:pt>
                <c:pt idx="20">
                  <c:v>773.52</c:v>
                </c:pt>
                <c:pt idx="21">
                  <c:v>529.05600000000004</c:v>
                </c:pt>
                <c:pt idx="22">
                  <c:v>482.85599999999999</c:v>
                </c:pt>
                <c:pt idx="23">
                  <c:v>541.46399999999994</c:v>
                </c:pt>
                <c:pt idx="24">
                  <c:v>562.05600000000004</c:v>
                </c:pt>
                <c:pt idx="25">
                  <c:v>458.03999999999996</c:v>
                </c:pt>
                <c:pt idx="26">
                  <c:v>530.904</c:v>
                </c:pt>
                <c:pt idx="27">
                  <c:v>568.39200000000005</c:v>
                </c:pt>
                <c:pt idx="28">
                  <c:v>497.64</c:v>
                </c:pt>
                <c:pt idx="29">
                  <c:v>445.63200000000001</c:v>
                </c:pt>
                <c:pt idx="30">
                  <c:v>483.12</c:v>
                </c:pt>
                <c:pt idx="31">
                  <c:v>466.22400000000005</c:v>
                </c:pt>
                <c:pt idx="32">
                  <c:v>399.69600000000003</c:v>
                </c:pt>
                <c:pt idx="33">
                  <c:v>249.21600000000001</c:v>
                </c:pt>
                <c:pt idx="34">
                  <c:v>84.48</c:v>
                </c:pt>
                <c:pt idx="35">
                  <c:v>341.61599999999999</c:v>
                </c:pt>
                <c:pt idx="36">
                  <c:v>249.48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68.64</c:v>
                </c:pt>
                <c:pt idx="34">
                  <c:v>13.2</c:v>
                </c:pt>
                <c:pt idx="35">
                  <c:v>47.52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200.64</c:v>
                </c:pt>
                <c:pt idx="15">
                  <c:v>314.16000000000003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  <c:pt idx="21">
                  <c:v>95.04</c:v>
                </c:pt>
                <c:pt idx="22">
                  <c:v>306.24</c:v>
                </c:pt>
                <c:pt idx="23">
                  <c:v>205.92</c:v>
                </c:pt>
                <c:pt idx="24">
                  <c:v>184.8</c:v>
                </c:pt>
                <c:pt idx="25">
                  <c:v>121.44</c:v>
                </c:pt>
                <c:pt idx="26">
                  <c:v>137.28</c:v>
                </c:pt>
                <c:pt idx="27">
                  <c:v>110.88</c:v>
                </c:pt>
                <c:pt idx="28">
                  <c:v>121.44</c:v>
                </c:pt>
                <c:pt idx="29">
                  <c:v>63.36</c:v>
                </c:pt>
                <c:pt idx="30">
                  <c:v>121.44</c:v>
                </c:pt>
                <c:pt idx="31">
                  <c:v>36.96</c:v>
                </c:pt>
                <c:pt idx="32">
                  <c:v>31.68</c:v>
                </c:pt>
                <c:pt idx="33">
                  <c:v>26.4</c:v>
                </c:pt>
                <c:pt idx="34">
                  <c:v>10.56</c:v>
                </c:pt>
                <c:pt idx="35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2193.7000000000003</c:v>
                </c:pt>
                <c:pt idx="24">
                  <c:v>2375.846</c:v>
                </c:pt>
                <c:pt idx="25">
                  <c:v>2026.942</c:v>
                </c:pt>
                <c:pt idx="26">
                  <c:v>2448.002</c:v>
                </c:pt>
                <c:pt idx="27">
                  <c:v>2524.4380000000001</c:v>
                </c:pt>
                <c:pt idx="28">
                  <c:v>2409.7719999999999</c:v>
                </c:pt>
                <c:pt idx="29">
                  <c:v>2228.25</c:v>
                </c:pt>
                <c:pt idx="30">
                  <c:v>1863.89</c:v>
                </c:pt>
                <c:pt idx="31">
                  <c:v>1898.22</c:v>
                </c:pt>
                <c:pt idx="32">
                  <c:v>1929.8000000000002</c:v>
                </c:pt>
                <c:pt idx="33">
                  <c:v>1288.3200000000002</c:v>
                </c:pt>
                <c:pt idx="34">
                  <c:v>110.88000000000001</c:v>
                </c:pt>
                <c:pt idx="35">
                  <c:v>533.28000000000009</c:v>
                </c:pt>
                <c:pt idx="36">
                  <c:v>348.48</c:v>
                </c:pt>
                <c:pt idx="37">
                  <c:v>84.48</c:v>
                </c:pt>
                <c:pt idx="38">
                  <c:v>31.68</c:v>
                </c:pt>
                <c:pt idx="39">
                  <c:v>36.96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282.48327360000002</c:v>
                </c:pt>
                <c:pt idx="5">
                  <c:v>319.44</c:v>
                </c:pt>
                <c:pt idx="6">
                  <c:v>456.72</c:v>
                </c:pt>
                <c:pt idx="7">
                  <c:v>637.97399003281407</c:v>
                </c:pt>
                <c:pt idx="8">
                  <c:v>712.80000000000007</c:v>
                </c:pt>
                <c:pt idx="9">
                  <c:v>791.94720000000007</c:v>
                </c:pt>
                <c:pt idx="10">
                  <c:v>1000.5600000000001</c:v>
                </c:pt>
                <c:pt idx="11">
                  <c:v>1382.568</c:v>
                </c:pt>
                <c:pt idx="12">
                  <c:v>1840.08</c:v>
                </c:pt>
                <c:pt idx="13">
                  <c:v>1789.38</c:v>
                </c:pt>
                <c:pt idx="14">
                  <c:v>1727.4</c:v>
                </c:pt>
                <c:pt idx="15">
                  <c:v>2623.9092000000001</c:v>
                </c:pt>
                <c:pt idx="16">
                  <c:v>2597.7174816000002</c:v>
                </c:pt>
                <c:pt idx="17">
                  <c:v>3646.5178676421501</c:v>
                </c:pt>
                <c:pt idx="18">
                  <c:v>3445.7704947807938</c:v>
                </c:pt>
                <c:pt idx="19">
                  <c:v>3980.7271739130438</c:v>
                </c:pt>
                <c:pt idx="20">
                  <c:v>3337.1577391304345</c:v>
                </c:pt>
                <c:pt idx="21">
                  <c:v>2772.137739130435</c:v>
                </c:pt>
                <c:pt idx="22">
                  <c:v>3247.0393043478261</c:v>
                </c:pt>
                <c:pt idx="23">
                  <c:v>2194.0507327433629</c:v>
                </c:pt>
                <c:pt idx="24">
                  <c:v>1985.3947826086956</c:v>
                </c:pt>
                <c:pt idx="25">
                  <c:v>1774.0800000000002</c:v>
                </c:pt>
                <c:pt idx="26">
                  <c:v>2075.8847999999998</c:v>
                </c:pt>
                <c:pt idx="27">
                  <c:v>2354.616</c:v>
                </c:pt>
                <c:pt idx="28">
                  <c:v>2530.5983999999999</c:v>
                </c:pt>
                <c:pt idx="29">
                  <c:v>2208.5712000000003</c:v>
                </c:pt>
                <c:pt idx="30">
                  <c:v>2028.5760000000005</c:v>
                </c:pt>
                <c:pt idx="31">
                  <c:v>1980.0000000000002</c:v>
                </c:pt>
                <c:pt idx="32">
                  <c:v>1869.1200000000001</c:v>
                </c:pt>
                <c:pt idx="33">
                  <c:v>1431.2473043478262</c:v>
                </c:pt>
                <c:pt idx="34">
                  <c:v>736.71839999999997</c:v>
                </c:pt>
                <c:pt idx="35">
                  <c:v>601.92000000000007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25/9/2020)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92.4</c:v>
                </c:pt>
                <c:pt idx="42">
                  <c:v>51.216000000000001</c:v>
                </c:pt>
                <c:pt idx="43">
                  <c:v>26.4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25/9/2020)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1603.4190000000001</c:v>
                </c:pt>
                <c:pt idx="42">
                  <c:v>1165.6003599999999</c:v>
                </c:pt>
                <c:pt idx="43">
                  <c:v>1751.3294999999998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25/9/2020)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92.4</c:v>
                </c:pt>
                <c:pt idx="42">
                  <c:v>51.216000000000001</c:v>
                </c:pt>
                <c:pt idx="43">
                  <c:v>26.4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25/9/2020)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25/9/2020)</a:t>
            </a:r>
          </a:p>
        </c:rich>
      </c:tx>
      <c:layout>
        <c:manualLayout>
          <c:xMode val="edge"/>
          <c:yMode val="edge"/>
          <c:x val="0.34028859514732607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1291.2850000000001</c:v>
                </c:pt>
                <c:pt idx="48">
                  <c:v>1635.7930000000001</c:v>
                </c:pt>
                <c:pt idx="49">
                  <c:v>2144.44</c:v>
                </c:pt>
                <c:pt idx="50">
                  <c:v>2153.848</c:v>
                </c:pt>
                <c:pt idx="51">
                  <c:v>1587.0630000000001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1603.4190000000001</c:v>
                </c:pt>
                <c:pt idx="42">
                  <c:v>1165.6003599999999</c:v>
                </c:pt>
                <c:pt idx="43">
                  <c:v>1751.3294999999998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25/9/2020)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1859.499</c:v>
                </c:pt>
                <c:pt idx="42">
                  <c:v>1525.9041099999999</c:v>
                </c:pt>
                <c:pt idx="43">
                  <c:v>2137.7707499999997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25/9/2020)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1859.499</c:v>
                </c:pt>
                <c:pt idx="42">
                  <c:v>1525.9041099999999</c:v>
                </c:pt>
                <c:pt idx="43">
                  <c:v>2137.7707499999997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160.24799999999999</c:v>
                </c:pt>
                <c:pt idx="23">
                  <c:v>275.35199999999998</c:v>
                </c:pt>
                <c:pt idx="24">
                  <c:v>264</c:v>
                </c:pt>
                <c:pt idx="25">
                  <c:v>225.19200000000001</c:v>
                </c:pt>
                <c:pt idx="26">
                  <c:v>279.83999999999997</c:v>
                </c:pt>
                <c:pt idx="27">
                  <c:v>209.88</c:v>
                </c:pt>
                <c:pt idx="28">
                  <c:v>192.72</c:v>
                </c:pt>
                <c:pt idx="29">
                  <c:v>183.744</c:v>
                </c:pt>
                <c:pt idx="30">
                  <c:v>129.624</c:v>
                </c:pt>
                <c:pt idx="31">
                  <c:v>127.776</c:v>
                </c:pt>
                <c:pt idx="32">
                  <c:v>93.72</c:v>
                </c:pt>
                <c:pt idx="33">
                  <c:v>70.224000000000004</c:v>
                </c:pt>
                <c:pt idx="34">
                  <c:v>120.384</c:v>
                </c:pt>
                <c:pt idx="35">
                  <c:v>31.68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358.77600000000001</c:v>
                </c:pt>
                <c:pt idx="11">
                  <c:v>323.928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215.68799999999999</c:v>
                </c:pt>
                <c:pt idx="21">
                  <c:v>397.84800000000001</c:v>
                </c:pt>
                <c:pt idx="22">
                  <c:v>238.92</c:v>
                </c:pt>
                <c:pt idx="23">
                  <c:v>175.56</c:v>
                </c:pt>
                <c:pt idx="24">
                  <c:v>229.15199999999999</c:v>
                </c:pt>
                <c:pt idx="25">
                  <c:v>232.84800000000001</c:v>
                </c:pt>
                <c:pt idx="26">
                  <c:v>188.232</c:v>
                </c:pt>
                <c:pt idx="27">
                  <c:v>303.072</c:v>
                </c:pt>
                <c:pt idx="28">
                  <c:v>313.89600000000002</c:v>
                </c:pt>
                <c:pt idx="29">
                  <c:v>189.55199999999999</c:v>
                </c:pt>
                <c:pt idx="30">
                  <c:v>130.15199999999999</c:v>
                </c:pt>
                <c:pt idx="31">
                  <c:v>118.536</c:v>
                </c:pt>
                <c:pt idx="32">
                  <c:v>156.55199999999999</c:v>
                </c:pt>
                <c:pt idx="33">
                  <c:v>82.896000000000001</c:v>
                </c:pt>
                <c:pt idx="34">
                  <c:v>40.392000000000003</c:v>
                </c:pt>
                <c:pt idx="35">
                  <c:v>7.92</c:v>
                </c:pt>
                <c:pt idx="36">
                  <c:v>32.207999999999998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0.82966</cdr:x>
      <cdr:y>0.41687</cdr:y>
    </cdr:from>
    <cdr:to>
      <cdr:x>0.82966</cdr:x>
      <cdr:y>0.51933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30483" y="2005183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0.82747</cdr:x>
      <cdr:y>0.55549</cdr:y>
    </cdr:from>
    <cdr:to>
      <cdr:x>0.82761</cdr:x>
      <cdr:y>0.64248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67369" y="2607430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0.83389</cdr:x>
      <cdr:y>0.51435</cdr:y>
    </cdr:from>
    <cdr:to>
      <cdr:x>0.83436</cdr:x>
      <cdr:y>0.59667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40492" y="2551483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0.83121</cdr:x>
      <cdr:y>0.52049</cdr:y>
    </cdr:from>
    <cdr:to>
      <cdr:x>0.83168</cdr:x>
      <cdr:y>0.60281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30543" y="2617639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0.81314</cdr:x>
      <cdr:y>0.47347</cdr:y>
    </cdr:from>
    <cdr:to>
      <cdr:x>0.81422</cdr:x>
      <cdr:y>0.55305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895896" y="2449096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32" y="438565"/>
          <a:ext cx="2821415" cy="61290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0.83081</cdr:x>
      <cdr:y>0.57021</cdr:y>
    </cdr:from>
    <cdr:to>
      <cdr:x>0.83101</cdr:x>
      <cdr:y>0.63451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25866" y="2811195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0.82341</cdr:x>
      <cdr:y>0.48996</cdr:y>
    </cdr:from>
    <cdr:to>
      <cdr:x>0.82392</cdr:x>
      <cdr:y>0.58796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14012" y="2143046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0.8236</cdr:x>
      <cdr:y>0.48324</cdr:y>
    </cdr:from>
    <cdr:to>
      <cdr:x>0.82385</cdr:x>
      <cdr:y>0.55074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97584" y="238980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Q15" sqref="Q15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61" sqref="F61"/>
    </sheetView>
  </sheetViews>
  <sheetFormatPr defaultRowHeight="13.2" x14ac:dyDescent="0.25"/>
  <cols>
    <col min="1" max="1" width="9.109375" hidden="1" customWidth="1"/>
    <col min="2" max="2" width="1.33203125" customWidth="1"/>
    <col min="3" max="3" width="6.5546875" customWidth="1"/>
    <col min="4" max="34" width="5.88671875" customWidth="1"/>
    <col min="35" max="36" width="6.109375" customWidth="1"/>
    <col min="37" max="37" width="5.33203125" customWidth="1"/>
    <col min="38" max="38" width="7.33203125" customWidth="1"/>
    <col min="39" max="39" width="7.44140625" customWidth="1"/>
  </cols>
  <sheetData>
    <row r="1" spans="1:42" ht="16.2" thickBot="1" x14ac:dyDescent="0.35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3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5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1.8" x14ac:dyDescent="0.25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5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5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5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5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5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5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5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5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5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5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5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5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5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5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5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5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5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5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5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5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5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5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5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5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5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5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5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5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5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5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5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5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5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5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5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5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5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5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5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5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5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5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5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5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5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5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5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5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170</v>
      </c>
      <c r="AD52" s="67">
        <f t="shared" si="0"/>
        <v>170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1291.2850000000001</v>
      </c>
      <c r="AJ52" s="93">
        <f t="shared" si="3"/>
        <v>1740.2850000000001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5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48</v>
      </c>
      <c r="AD53" s="67">
        <f t="shared" si="0"/>
        <v>48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1635.7930000000001</v>
      </c>
      <c r="AJ53" s="93">
        <f t="shared" si="3"/>
        <v>2103.0430000000001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5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67.75</v>
      </c>
      <c r="AD54" s="67">
        <f t="shared" si="0"/>
        <v>67.75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2144.44</v>
      </c>
      <c r="AJ54" s="93">
        <f t="shared" si="3"/>
        <v>2516.69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5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278.75</v>
      </c>
      <c r="AD55" s="67">
        <f t="shared" si="0"/>
        <v>278.75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2153.848</v>
      </c>
      <c r="AJ55" s="93">
        <f t="shared" si="3"/>
        <v>2588.848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5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240.75</v>
      </c>
      <c r="AD56" s="67">
        <f t="shared" si="0"/>
        <v>240.75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1587.0630000000001</v>
      </c>
      <c r="AJ56" s="93">
        <f t="shared" si="3"/>
        <v>1977.3130000000001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5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10664.75</v>
      </c>
      <c r="AD57" s="14">
        <f t="shared" si="4"/>
        <v>10664.75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125118.85586304347</v>
      </c>
      <c r="AJ57" s="14">
        <f t="shared" si="4"/>
        <v>147114.76394304351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5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5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42659</v>
      </c>
      <c r="AD59" s="28">
        <f t="shared" si="5"/>
        <v>42659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500475.42345217388</v>
      </c>
      <c r="AJ59" s="29">
        <f t="shared" si="5"/>
        <v>588459.05577217403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5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5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5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5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5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5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5">
      <c r="C75" s="18"/>
      <c r="D75" s="18"/>
      <c r="E75" s="18"/>
      <c r="I75" s="18"/>
      <c r="J75" s="18"/>
      <c r="N75" s="18"/>
      <c r="AO75" s="73"/>
    </row>
    <row r="76" spans="2:44" x14ac:dyDescent="0.25">
      <c r="C76" s="18"/>
      <c r="D76" s="18"/>
      <c r="E76" s="18"/>
      <c r="I76" s="18"/>
      <c r="J76" s="18"/>
      <c r="N76" s="18"/>
    </row>
    <row r="77" spans="2:44" x14ac:dyDescent="0.25">
      <c r="C77" s="18"/>
      <c r="D77" s="18"/>
      <c r="E77" s="18"/>
      <c r="I77" s="18"/>
      <c r="J77" s="18"/>
      <c r="N77" s="18"/>
    </row>
    <row r="78" spans="2:44" x14ac:dyDescent="0.25">
      <c r="C78" s="18"/>
      <c r="D78" s="18"/>
      <c r="E78" s="18"/>
      <c r="I78" s="18"/>
      <c r="J78" s="18"/>
      <c r="N78" s="18"/>
    </row>
    <row r="79" spans="2:44" x14ac:dyDescent="0.25">
      <c r="I79" s="18"/>
      <c r="J79" s="18"/>
      <c r="N79" s="18"/>
    </row>
    <row r="80" spans="2:44" x14ac:dyDescent="0.25">
      <c r="I80" s="18"/>
      <c r="J80" s="18"/>
      <c r="N80" s="18"/>
    </row>
    <row r="81" spans="9:14" x14ac:dyDescent="0.25">
      <c r="I81" s="18"/>
      <c r="J81" s="18"/>
      <c r="N81" s="18"/>
    </row>
    <row r="82" spans="9:14" x14ac:dyDescent="0.25">
      <c r="I82" s="18"/>
      <c r="J82" s="18"/>
      <c r="N82" s="18"/>
    </row>
    <row r="83" spans="9:14" x14ac:dyDescent="0.25">
      <c r="I83" s="18"/>
      <c r="J83" s="18"/>
      <c r="N83" s="18"/>
    </row>
    <row r="84" spans="9:14" x14ac:dyDescent="0.25">
      <c r="I84" s="18"/>
      <c r="J84" s="18"/>
      <c r="N84" s="18"/>
    </row>
    <row r="85" spans="9:14" x14ac:dyDescent="0.25">
      <c r="I85" s="18"/>
      <c r="J85" s="18"/>
      <c r="N85" s="18"/>
    </row>
    <row r="86" spans="9:14" x14ac:dyDescent="0.25">
      <c r="I86" s="18"/>
      <c r="J86" s="18"/>
      <c r="N86" s="18"/>
    </row>
    <row r="87" spans="9:14" x14ac:dyDescent="0.25">
      <c r="I87" s="18"/>
      <c r="J87" s="18"/>
      <c r="N87" s="18"/>
    </row>
    <row r="88" spans="9:14" x14ac:dyDescent="0.25">
      <c r="N88" s="18"/>
    </row>
    <row r="89" spans="9:14" x14ac:dyDescent="0.25">
      <c r="N89" s="18"/>
    </row>
    <row r="90" spans="9:14" x14ac:dyDescent="0.25">
      <c r="N90" s="18"/>
    </row>
    <row r="91" spans="9:14" x14ac:dyDescent="0.25">
      <c r="N91" s="18"/>
    </row>
    <row r="92" spans="9:14" x14ac:dyDescent="0.25">
      <c r="N92" s="18"/>
    </row>
    <row r="93" spans="9:14" x14ac:dyDescent="0.25">
      <c r="N93" s="18"/>
    </row>
    <row r="94" spans="9:14" x14ac:dyDescent="0.25">
      <c r="N94" s="18"/>
    </row>
    <row r="95" spans="9:14" x14ac:dyDescent="0.25">
      <c r="N95" s="18"/>
    </row>
    <row r="96" spans="9:14" x14ac:dyDescent="0.25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F1" zoomScale="110" zoomScaleNormal="110" workbookViewId="0"/>
  </sheetViews>
  <sheetFormatPr defaultRowHeight="13.2" x14ac:dyDescent="0.25"/>
  <cols>
    <col min="24" max="24" width="4.88671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F45" sqref="F45"/>
    </sheetView>
  </sheetViews>
  <sheetFormatPr defaultRowHeight="13.2" x14ac:dyDescent="0.25"/>
  <cols>
    <col min="1" max="1" width="7.88671875" customWidth="1"/>
    <col min="2" max="63" width="5.33203125" customWidth="1"/>
    <col min="64" max="64" width="6.109375" bestFit="1" customWidth="1"/>
  </cols>
  <sheetData>
    <row r="1" spans="1:71" ht="16.8" x14ac:dyDescent="0.3">
      <c r="A1" s="39" t="s">
        <v>70</v>
      </c>
      <c r="N1" s="145"/>
    </row>
    <row r="2" spans="1:71" ht="13.8" thickBot="1" x14ac:dyDescent="0.3"/>
    <row r="3" spans="1:71" ht="13.8" thickBot="1" x14ac:dyDescent="0.3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5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8" thickBot="1" x14ac:dyDescent="0.3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5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5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5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5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5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5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5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5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5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73.923273600000002</v>
      </c>
      <c r="AK14" s="131">
        <f t="shared" si="22"/>
        <v>282.48327360000002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5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84.48</v>
      </c>
      <c r="AK15" s="131">
        <f t="shared" si="22"/>
        <v>319.44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5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190.08</v>
      </c>
      <c r="AK16" s="131">
        <f t="shared" si="22"/>
        <v>456.72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5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352.85399003281407</v>
      </c>
      <c r="AK17" s="131">
        <f t="shared" si="22"/>
        <v>637.97399003281407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5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464.64000000000004</v>
      </c>
      <c r="AK18" s="131">
        <f t="shared" si="22"/>
        <v>712.80000000000007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5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129.99599999999998</v>
      </c>
      <c r="S19" s="41">
        <f t="shared" si="17"/>
        <v>129.99599999999998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567.54720000000009</v>
      </c>
      <c r="AK19" s="131">
        <f t="shared" si="22"/>
        <v>791.94720000000007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358.77600000000001</v>
      </c>
      <c r="AV19" s="41">
        <v>173.44800000000001</v>
      </c>
      <c r="AW19" s="92">
        <f t="shared" si="30"/>
        <v>532.22400000000005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5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69.411600000000007</v>
      </c>
      <c r="S20" s="41">
        <f>Q20+R20</f>
        <v>69.411600000000007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831.6</v>
      </c>
      <c r="AK20" s="131">
        <f t="shared" si="22"/>
        <v>1000.5600000000001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323.928</v>
      </c>
      <c r="AV20" s="15">
        <v>235.22399999999999</v>
      </c>
      <c r="AW20" s="92">
        <f t="shared" si="30"/>
        <v>559.15200000000004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5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84.478800000000007</v>
      </c>
      <c r="S21" s="41">
        <f t="shared" si="17"/>
        <v>84.478800000000007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1123.848</v>
      </c>
      <c r="AK21" s="131">
        <f t="shared" si="22"/>
        <v>1382.568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497.11200000000002</v>
      </c>
      <c r="AW21" s="92">
        <f t="shared" si="30"/>
        <v>757.68000000000006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5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37.110200000000006</v>
      </c>
      <c r="S22" s="41">
        <f t="shared" si="17"/>
        <v>37.110200000000006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1549.68</v>
      </c>
      <c r="AK22" s="131">
        <f t="shared" si="22"/>
        <v>1840.08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478.63200000000001</v>
      </c>
      <c r="AW22" s="92">
        <f>SUM(AU22:AV22)</f>
        <v>737.61599999999999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5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61.813600000000001</v>
      </c>
      <c r="S23" s="41">
        <f t="shared" si="17"/>
        <v>61.813600000000001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1517.46</v>
      </c>
      <c r="AK23" s="131">
        <f t="shared" ref="AK23:AK57" si="33">AI23+AJ23</f>
        <v>1789.38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412.36799999999999</v>
      </c>
      <c r="AW23" s="92">
        <f>SUM(AU23:AV23)</f>
        <v>600.072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5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26.949600000000004</v>
      </c>
      <c r="S24" s="41">
        <f t="shared" si="17"/>
        <v>26.949600000000004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200.64</v>
      </c>
      <c r="AJ24" s="78">
        <v>1526.76</v>
      </c>
      <c r="AK24" s="131">
        <f t="shared" si="33"/>
        <v>1727.4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5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5.5043999999999995</v>
      </c>
      <c r="S25" s="41">
        <f t="shared" si="17"/>
        <v>5.5043999999999995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314.16000000000003</v>
      </c>
      <c r="AJ25" s="78">
        <v>2309.7492000000002</v>
      </c>
      <c r="AK25" s="131">
        <f t="shared" si="33"/>
        <v>2623.9092000000001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5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5.6</v>
      </c>
      <c r="S26" s="41">
        <f t="shared" si="17"/>
        <v>5.6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2365.3974816</v>
      </c>
      <c r="AK26" s="131">
        <f t="shared" si="33"/>
        <v>2597.7174816000002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5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0</v>
      </c>
      <c r="S27" s="41">
        <f t="shared" si="17"/>
        <v>0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3319.15786764215</v>
      </c>
      <c r="AK27" s="131">
        <f t="shared" si="33"/>
        <v>3646.5178676421501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5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11.6</v>
      </c>
      <c r="S28" s="41">
        <f t="shared" si="17"/>
        <v>11.6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3221.3704947807937</v>
      </c>
      <c r="AK28" s="131">
        <f t="shared" si="33"/>
        <v>3445.7704947807938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5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6</v>
      </c>
      <c r="S29" s="41">
        <f t="shared" si="17"/>
        <v>6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3795.9271739130436</v>
      </c>
      <c r="AK29" s="131">
        <f>AI29+AJ29</f>
        <v>3980.7271739130438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215.68799999999999</v>
      </c>
      <c r="AV29" s="15">
        <v>490.512</v>
      </c>
      <c r="AW29" s="92">
        <f t="shared" si="30"/>
        <v>706.2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5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24</v>
      </c>
      <c r="S30" s="41">
        <f t="shared" si="17"/>
        <v>24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3210.4377391304347</v>
      </c>
      <c r="AK30" s="131">
        <f t="shared" si="33"/>
        <v>3337.1577391304345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397.84800000000001</v>
      </c>
      <c r="AV30" s="15">
        <v>375.67200000000003</v>
      </c>
      <c r="AW30" s="92">
        <f t="shared" si="30"/>
        <v>773.52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5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17.600187500000001</v>
      </c>
      <c r="S31" s="41">
        <f t="shared" si="17"/>
        <v>17.600187500000001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>
        <v>95.04</v>
      </c>
      <c r="AJ31" s="78">
        <v>2677.097739130435</v>
      </c>
      <c r="AK31" s="131">
        <f t="shared" si="33"/>
        <v>2772.137739130435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>
        <v>238.92</v>
      </c>
      <c r="AV31" s="15">
        <v>290.13600000000002</v>
      </c>
      <c r="AW31" s="92">
        <f t="shared" si="30"/>
        <v>529.05600000000004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5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>
        <v>0</v>
      </c>
      <c r="R32" s="15">
        <v>10.57</v>
      </c>
      <c r="S32" s="41">
        <f>Q32+R32</f>
        <v>10.57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>
        <v>306.24</v>
      </c>
      <c r="AJ32" s="15">
        <v>2940.7993043478259</v>
      </c>
      <c r="AK32" s="131">
        <f t="shared" si="33"/>
        <v>3247.0393043478261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160.24799999999999</v>
      </c>
      <c r="AS32" s="69">
        <v>450.91199999999998</v>
      </c>
      <c r="AT32" s="60">
        <f t="shared" si="28"/>
        <v>611.16</v>
      </c>
      <c r="AU32" s="67">
        <v>175.56</v>
      </c>
      <c r="AV32" s="15">
        <v>307.29599999999999</v>
      </c>
      <c r="AW32" s="92">
        <f t="shared" si="30"/>
        <v>482.85599999999999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212.99799999999999</v>
      </c>
      <c r="BK32" s="100">
        <f t="shared" si="36"/>
        <v>2963.4696666547002</v>
      </c>
      <c r="BL32" s="100">
        <f t="shared" si="14"/>
        <v>3176.4676666547002</v>
      </c>
      <c r="BN32" s="74"/>
      <c r="BO32" s="103"/>
      <c r="BP32" s="79"/>
      <c r="BQ32" s="79"/>
    </row>
    <row r="33" spans="1:69" x14ac:dyDescent="0.25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>
        <v>0</v>
      </c>
      <c r="R33" s="15">
        <v>12.018000000000001</v>
      </c>
      <c r="S33" s="41">
        <f>Q33+R33</f>
        <v>12.018000000000001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2125.2000000000003</v>
      </c>
      <c r="AH33" s="60">
        <f t="shared" si="5"/>
        <v>2193.7000000000003</v>
      </c>
      <c r="AI33" s="15">
        <v>205.92</v>
      </c>
      <c r="AJ33" s="15">
        <v>1988.1307327433628</v>
      </c>
      <c r="AK33" s="131">
        <f t="shared" si="33"/>
        <v>2194.0507327433629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275.35199999999998</v>
      </c>
      <c r="AS33" s="69">
        <v>299.904</v>
      </c>
      <c r="AT33" s="60">
        <f t="shared" si="28"/>
        <v>575.25599999999997</v>
      </c>
      <c r="AU33" s="67">
        <v>229.15199999999999</v>
      </c>
      <c r="AV33" s="15">
        <v>312.31200000000001</v>
      </c>
      <c r="AW33" s="92">
        <f t="shared" si="30"/>
        <v>541.46399999999994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343.85199999999998</v>
      </c>
      <c r="BK33" s="100">
        <f t="shared" si="36"/>
        <v>2425.1365000000001</v>
      </c>
      <c r="BL33" s="100">
        <f t="shared" si="14"/>
        <v>2768.9884999999999</v>
      </c>
      <c r="BN33" s="74"/>
      <c r="BO33" s="103"/>
      <c r="BP33" s="79"/>
      <c r="BQ33" s="79"/>
    </row>
    <row r="34" spans="1:69" x14ac:dyDescent="0.25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>
        <v>0</v>
      </c>
      <c r="R34" s="15">
        <v>0.125</v>
      </c>
      <c r="S34" s="41">
        <f t="shared" si="17"/>
        <v>0.125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2307.096</v>
      </c>
      <c r="AH34" s="60">
        <f t="shared" si="5"/>
        <v>2375.846</v>
      </c>
      <c r="AI34" s="15">
        <v>184.8</v>
      </c>
      <c r="AJ34" s="15">
        <v>1800.5947826086956</v>
      </c>
      <c r="AK34" s="131">
        <f t="shared" si="33"/>
        <v>1985.3947826086956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264</v>
      </c>
      <c r="AS34" s="69">
        <v>305.976</v>
      </c>
      <c r="AT34" s="60">
        <f t="shared" si="28"/>
        <v>569.976</v>
      </c>
      <c r="AU34" s="67">
        <v>232.84800000000001</v>
      </c>
      <c r="AV34" s="15">
        <v>329.20800000000003</v>
      </c>
      <c r="AW34" s="92">
        <f t="shared" si="30"/>
        <v>562.05600000000004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332.75</v>
      </c>
      <c r="BK34" s="100">
        <f t="shared" si="36"/>
        <v>2613.1044999999999</v>
      </c>
      <c r="BL34" s="100">
        <f t="shared" si="14"/>
        <v>2945.8544999999999</v>
      </c>
      <c r="BN34" s="34"/>
      <c r="BO34" s="34"/>
      <c r="BP34" s="79"/>
      <c r="BQ34" s="79"/>
    </row>
    <row r="35" spans="1:69" x14ac:dyDescent="0.25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>
        <v>0</v>
      </c>
      <c r="R35" s="15">
        <v>5</v>
      </c>
      <c r="S35" s="41">
        <f>Q35+R35</f>
        <v>5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1974.192</v>
      </c>
      <c r="AH35" s="60">
        <f t="shared" si="5"/>
        <v>2026.942</v>
      </c>
      <c r="AI35" s="137">
        <v>121.44</v>
      </c>
      <c r="AJ35" s="136">
        <v>1652.64</v>
      </c>
      <c r="AK35" s="131">
        <f t="shared" si="33"/>
        <v>1774.0800000000002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225.19200000000001</v>
      </c>
      <c r="AS35" s="69">
        <v>273.50400000000002</v>
      </c>
      <c r="AT35" s="60">
        <f t="shared" si="28"/>
        <v>498.69600000000003</v>
      </c>
      <c r="AU35" s="135">
        <v>188.232</v>
      </c>
      <c r="AV35" s="136">
        <v>269.80799999999999</v>
      </c>
      <c r="AW35" s="92">
        <f t="shared" si="30"/>
        <v>458.03999999999996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277.94200000000001</v>
      </c>
      <c r="BK35" s="100">
        <f t="shared" si="36"/>
        <v>2247.6959999999999</v>
      </c>
      <c r="BL35" s="100">
        <f t="shared" si="14"/>
        <v>2525.6379999999999</v>
      </c>
      <c r="BN35" s="34"/>
      <c r="BO35" s="34"/>
      <c r="BP35" s="79"/>
      <c r="BQ35" s="79"/>
    </row>
    <row r="36" spans="1:69" x14ac:dyDescent="0.25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>
        <v>0</v>
      </c>
      <c r="R36" s="15">
        <v>12</v>
      </c>
      <c r="S36" s="41">
        <f>Q36+R36</f>
        <v>12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2347.752</v>
      </c>
      <c r="AH36" s="60">
        <f t="shared" si="5"/>
        <v>2448.002</v>
      </c>
      <c r="AI36" s="15">
        <v>137.28</v>
      </c>
      <c r="AJ36" s="15">
        <v>1938.6047999999998</v>
      </c>
      <c r="AK36" s="131">
        <f t="shared" si="33"/>
        <v>2075.8847999999998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279.83999999999997</v>
      </c>
      <c r="AS36" s="83">
        <v>232.32</v>
      </c>
      <c r="AT36" s="60">
        <f t="shared" si="28"/>
        <v>512.16</v>
      </c>
      <c r="AU36" s="67">
        <v>303.072</v>
      </c>
      <c r="AV36" s="15">
        <v>227.83199999999999</v>
      </c>
      <c r="AW36" s="92">
        <f t="shared" si="30"/>
        <v>530.904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380.09</v>
      </c>
      <c r="BK36" s="100">
        <f t="shared" ref="BK36:BK45" si="42">C36+I36+O36+U36+AA36+AG36+AM36+AS36+AY36</f>
        <v>2580.0720000000001</v>
      </c>
      <c r="BL36" s="100">
        <f t="shared" si="14"/>
        <v>2960.1619999999998</v>
      </c>
      <c r="BN36" s="34"/>
      <c r="BO36" s="34"/>
      <c r="BP36" s="79"/>
      <c r="BQ36" s="79"/>
    </row>
    <row r="37" spans="1:69" x14ac:dyDescent="0.25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>
        <v>0</v>
      </c>
      <c r="R37" s="15">
        <v>0</v>
      </c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2426.6880000000001</v>
      </c>
      <c r="AH37" s="60">
        <f t="shared" si="5"/>
        <v>2524.4380000000001</v>
      </c>
      <c r="AI37" s="15">
        <v>110.88</v>
      </c>
      <c r="AJ37" s="15">
        <v>2243.7359999999999</v>
      </c>
      <c r="AK37" s="131">
        <f t="shared" si="33"/>
        <v>2354.616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209.88</v>
      </c>
      <c r="AS37" s="69">
        <v>224.136</v>
      </c>
      <c r="AT37" s="60">
        <f t="shared" si="28"/>
        <v>434.01599999999996</v>
      </c>
      <c r="AU37" s="67">
        <v>313.89600000000002</v>
      </c>
      <c r="AV37" s="15">
        <v>254.49600000000001</v>
      </c>
      <c r="AW37" s="92">
        <f t="shared" si="30"/>
        <v>568.39200000000005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307.63</v>
      </c>
      <c r="BK37" s="100">
        <f t="shared" si="42"/>
        <v>2650.8240000000001</v>
      </c>
      <c r="BL37" s="100">
        <f t="shared" si="14"/>
        <v>2958.4540000000002</v>
      </c>
      <c r="BN37" s="34"/>
      <c r="BO37" s="34"/>
      <c r="BP37" s="79"/>
      <c r="BQ37" s="79"/>
    </row>
    <row r="38" spans="1:69" x14ac:dyDescent="0.25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>
        <v>0</v>
      </c>
      <c r="R38" s="15">
        <v>0</v>
      </c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2296.2719999999999</v>
      </c>
      <c r="AH38" s="60">
        <f t="shared" si="5"/>
        <v>2409.7719999999999</v>
      </c>
      <c r="AI38" s="15">
        <v>121.44</v>
      </c>
      <c r="AJ38" s="15">
        <v>2409.1583999999998</v>
      </c>
      <c r="AK38" s="131">
        <f t="shared" si="33"/>
        <v>2530.5983999999999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192.72</v>
      </c>
      <c r="AS38" s="69">
        <v>268.488</v>
      </c>
      <c r="AT38" s="60">
        <f t="shared" si="28"/>
        <v>461.20799999999997</v>
      </c>
      <c r="AU38" s="15">
        <v>189.55199999999999</v>
      </c>
      <c r="AV38" s="15">
        <v>308.08800000000002</v>
      </c>
      <c r="AW38" s="92">
        <f t="shared" si="30"/>
        <v>497.64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306.22000000000003</v>
      </c>
      <c r="BK38" s="100">
        <f t="shared" si="42"/>
        <v>2564.7599999999998</v>
      </c>
      <c r="BL38" s="100">
        <f t="shared" ref="BL38:BL57" si="43">D38+J38+P38+V38+AB38+AH38+AN38+AT38+AZ38</f>
        <v>2870.98</v>
      </c>
      <c r="BN38" s="34"/>
      <c r="BO38" s="34"/>
      <c r="BP38" s="79"/>
      <c r="BQ38" s="79"/>
    </row>
    <row r="39" spans="1:69" x14ac:dyDescent="0.25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>
        <v>0</v>
      </c>
      <c r="R39" s="15">
        <v>36.552999999999997</v>
      </c>
      <c r="S39" s="41">
        <f t="shared" si="17"/>
        <v>36.552999999999997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2128</v>
      </c>
      <c r="AH39" s="60">
        <f t="shared" si="5"/>
        <v>2228.25</v>
      </c>
      <c r="AI39" s="15">
        <v>63.36</v>
      </c>
      <c r="AJ39" s="15">
        <v>2145.2112000000002</v>
      </c>
      <c r="AK39" s="131">
        <f t="shared" si="33"/>
        <v>2208.5712000000003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183.744</v>
      </c>
      <c r="AS39" s="69">
        <v>287.76</v>
      </c>
      <c r="AT39" s="60">
        <f t="shared" si="28"/>
        <v>471.50400000000002</v>
      </c>
      <c r="AU39" s="15">
        <v>130.15199999999999</v>
      </c>
      <c r="AV39" s="15">
        <v>315.48</v>
      </c>
      <c r="AW39" s="92">
        <f t="shared" si="30"/>
        <v>445.63200000000001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283.99400000000003</v>
      </c>
      <c r="BK39" s="100">
        <f t="shared" si="42"/>
        <v>2415.7600000000002</v>
      </c>
      <c r="BL39" s="100">
        <f t="shared" si="43"/>
        <v>2699.7539999999999</v>
      </c>
      <c r="BN39" s="34"/>
      <c r="BO39" s="34"/>
      <c r="BP39" s="79"/>
      <c r="BQ39" s="79"/>
    </row>
    <row r="40" spans="1:69" x14ac:dyDescent="0.25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>
        <v>0</v>
      </c>
      <c r="R40" s="15">
        <v>53.228000000000002</v>
      </c>
      <c r="S40" s="41">
        <f t="shared" si="17"/>
        <v>53.228000000000002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1784.64</v>
      </c>
      <c r="AH40" s="60">
        <f t="shared" si="5"/>
        <v>1863.89</v>
      </c>
      <c r="AI40" s="15">
        <v>121.44</v>
      </c>
      <c r="AJ40" s="15">
        <v>1907.1360000000004</v>
      </c>
      <c r="AK40" s="131">
        <f t="shared" si="33"/>
        <v>2028.5760000000005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129.624</v>
      </c>
      <c r="AS40" s="69">
        <v>379.10399999999998</v>
      </c>
      <c r="AT40" s="60">
        <f t="shared" si="28"/>
        <v>508.72799999999995</v>
      </c>
      <c r="AU40" s="15">
        <v>118.536</v>
      </c>
      <c r="AV40" s="15">
        <v>364.584</v>
      </c>
      <c r="AW40" s="92">
        <f t="shared" si="30"/>
        <v>483.12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208.874</v>
      </c>
      <c r="BK40" s="100">
        <f t="shared" si="42"/>
        <v>2163.7440000000001</v>
      </c>
      <c r="BL40" s="100">
        <f t="shared" si="43"/>
        <v>2372.6179999999999</v>
      </c>
      <c r="BN40" s="34"/>
      <c r="BO40" s="34"/>
      <c r="BP40" s="79"/>
      <c r="BQ40" s="79"/>
    </row>
    <row r="41" spans="1:69" x14ac:dyDescent="0.25">
      <c r="A41" s="13">
        <v>36</v>
      </c>
      <c r="B41" s="69">
        <v>58.08</v>
      </c>
      <c r="C41" s="69">
        <v>0</v>
      </c>
      <c r="D41" s="60">
        <f t="shared" si="0"/>
        <v>58.08</v>
      </c>
      <c r="E41" s="15">
        <v>47</v>
      </c>
      <c r="F41" s="15">
        <v>0</v>
      </c>
      <c r="G41" s="41">
        <f t="shared" si="31"/>
        <v>47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>
        <v>0</v>
      </c>
      <c r="R41" s="15">
        <v>48.582999999999998</v>
      </c>
      <c r="S41" s="41">
        <f t="shared" si="17"/>
        <v>48.582999999999998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1842.72</v>
      </c>
      <c r="AH41" s="60">
        <f t="shared" si="5"/>
        <v>1898.22</v>
      </c>
      <c r="AI41" s="15">
        <v>36.96</v>
      </c>
      <c r="AJ41" s="15">
        <v>1943.0400000000002</v>
      </c>
      <c r="AK41" s="131">
        <f t="shared" si="33"/>
        <v>1980.0000000000002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127.776</v>
      </c>
      <c r="AS41" s="69">
        <v>383.06400000000002</v>
      </c>
      <c r="AT41" s="60">
        <f t="shared" si="28"/>
        <v>510.84000000000003</v>
      </c>
      <c r="AU41" s="15">
        <v>156.55199999999999</v>
      </c>
      <c r="AV41" s="15">
        <v>309.67200000000003</v>
      </c>
      <c r="AW41" s="92">
        <f t="shared" si="30"/>
        <v>466.22400000000005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241.35599999999999</v>
      </c>
      <c r="BK41" s="100">
        <f t="shared" si="42"/>
        <v>2225.7840000000001</v>
      </c>
      <c r="BL41" s="100">
        <f t="shared" si="43"/>
        <v>2467.14</v>
      </c>
      <c r="BN41" s="34"/>
      <c r="BO41" s="34"/>
      <c r="BP41" s="79"/>
      <c r="BQ41" s="79"/>
    </row>
    <row r="42" spans="1:69" x14ac:dyDescent="0.25">
      <c r="A42" s="13">
        <v>37</v>
      </c>
      <c r="B42" s="69">
        <v>58.08</v>
      </c>
      <c r="C42" s="69">
        <v>0</v>
      </c>
      <c r="D42" s="60">
        <f t="shared" si="0"/>
        <v>58.08</v>
      </c>
      <c r="E42" s="15">
        <v>117.5</v>
      </c>
      <c r="F42" s="15">
        <v>0</v>
      </c>
      <c r="G42" s="41">
        <f t="shared" si="31"/>
        <v>117.5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>
        <v>0</v>
      </c>
      <c r="R42" s="15">
        <v>65.834999999999994</v>
      </c>
      <c r="S42" s="41">
        <f t="shared" si="17"/>
        <v>65.834999999999994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1834.8000000000002</v>
      </c>
      <c r="AH42" s="60">
        <f t="shared" si="5"/>
        <v>1929.8000000000002</v>
      </c>
      <c r="AI42" s="15">
        <v>31.68</v>
      </c>
      <c r="AJ42" s="15">
        <v>1837.44</v>
      </c>
      <c r="AK42" s="131">
        <f t="shared" si="33"/>
        <v>1869.1200000000001</v>
      </c>
      <c r="AL42" s="69">
        <v>0</v>
      </c>
      <c r="AM42" s="69">
        <v>10.928000000000001</v>
      </c>
      <c r="AN42" s="60">
        <f t="shared" si="39"/>
        <v>10.928000000000001</v>
      </c>
      <c r="AO42" s="15">
        <v>0</v>
      </c>
      <c r="AP42" s="15">
        <v>10.928000000000001</v>
      </c>
      <c r="AQ42" s="41">
        <f t="shared" si="40"/>
        <v>10.928000000000001</v>
      </c>
      <c r="AR42" s="69">
        <v>93.72</v>
      </c>
      <c r="AS42" s="69">
        <v>308.88</v>
      </c>
      <c r="AT42" s="60">
        <f t="shared" si="28"/>
        <v>402.6</v>
      </c>
      <c r="AU42" s="15">
        <v>82.896000000000001</v>
      </c>
      <c r="AV42" s="15">
        <v>316.8</v>
      </c>
      <c r="AW42" s="92">
        <f t="shared" si="30"/>
        <v>399.69600000000003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246.79999999999998</v>
      </c>
      <c r="BK42" s="100">
        <f t="shared" si="42"/>
        <v>2154.6080000000002</v>
      </c>
      <c r="BL42" s="100">
        <f t="shared" si="43"/>
        <v>2401.4080000000004</v>
      </c>
      <c r="BN42" s="34"/>
      <c r="BO42" s="34"/>
      <c r="BP42" s="79"/>
      <c r="BQ42" s="79"/>
    </row>
    <row r="43" spans="1:69" x14ac:dyDescent="0.25">
      <c r="A43" s="13">
        <v>38</v>
      </c>
      <c r="B43" s="69">
        <v>52.8</v>
      </c>
      <c r="C43" s="69">
        <v>0</v>
      </c>
      <c r="D43" s="60">
        <f t="shared" si="0"/>
        <v>52.8</v>
      </c>
      <c r="E43" s="15">
        <v>97.75</v>
      </c>
      <c r="F43" s="15">
        <v>0</v>
      </c>
      <c r="G43" s="41">
        <f t="shared" si="31"/>
        <v>97.75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>
        <v>0</v>
      </c>
      <c r="R43" s="15">
        <v>119.343</v>
      </c>
      <c r="S43" s="41">
        <f t="shared" si="17"/>
        <v>119.343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68.64</v>
      </c>
      <c r="AG43" s="60">
        <v>1219.68</v>
      </c>
      <c r="AH43" s="60">
        <f t="shared" si="5"/>
        <v>1288.3200000000002</v>
      </c>
      <c r="AI43" s="15">
        <v>26.4</v>
      </c>
      <c r="AJ43" s="15">
        <v>1404.8473043478261</v>
      </c>
      <c r="AK43" s="131">
        <f t="shared" si="33"/>
        <v>1431.2473043478262</v>
      </c>
      <c r="AL43" s="69">
        <v>0</v>
      </c>
      <c r="AM43" s="69">
        <v>40.737250000000003</v>
      </c>
      <c r="AN43" s="60">
        <f t="shared" si="39"/>
        <v>40.737250000000003</v>
      </c>
      <c r="AO43" s="15">
        <v>0</v>
      </c>
      <c r="AP43" s="15">
        <v>40.737249999999996</v>
      </c>
      <c r="AQ43" s="41">
        <f t="shared" si="40"/>
        <v>40.737249999999996</v>
      </c>
      <c r="AR43" s="69">
        <v>70.224000000000004</v>
      </c>
      <c r="AS43" s="69">
        <v>267.69600000000003</v>
      </c>
      <c r="AT43" s="60">
        <f t="shared" si="28"/>
        <v>337.92</v>
      </c>
      <c r="AU43" s="15">
        <v>40.392000000000003</v>
      </c>
      <c r="AV43" s="15">
        <v>208.82400000000001</v>
      </c>
      <c r="AW43" s="92">
        <f t="shared" si="30"/>
        <v>249.21600000000001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191.66399999999999</v>
      </c>
      <c r="BK43" s="100">
        <f t="shared" si="42"/>
        <v>1528.1132499999999</v>
      </c>
      <c r="BL43" s="100">
        <f t="shared" si="43"/>
        <v>1719.7772500000001</v>
      </c>
      <c r="BN43" s="34"/>
      <c r="BO43" s="34"/>
      <c r="BP43" s="34"/>
      <c r="BQ43" s="34"/>
    </row>
    <row r="44" spans="1:69" x14ac:dyDescent="0.25">
      <c r="A44" s="13">
        <v>39</v>
      </c>
      <c r="B44" s="69">
        <v>150.47999999999999</v>
      </c>
      <c r="C44" s="69">
        <v>0</v>
      </c>
      <c r="D44" s="60">
        <f t="shared" si="0"/>
        <v>150.47999999999999</v>
      </c>
      <c r="E44" s="15">
        <v>301</v>
      </c>
      <c r="F44" s="15">
        <v>0</v>
      </c>
      <c r="G44" s="41">
        <f t="shared" si="31"/>
        <v>301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>
        <v>0</v>
      </c>
      <c r="R44" s="66">
        <v>213.648</v>
      </c>
      <c r="S44" s="41">
        <f t="shared" si="17"/>
        <v>213.648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13.2</v>
      </c>
      <c r="AG44" s="60">
        <v>97.68</v>
      </c>
      <c r="AH44" s="60">
        <f t="shared" si="5"/>
        <v>110.88000000000001</v>
      </c>
      <c r="AI44" s="15">
        <v>10.56</v>
      </c>
      <c r="AJ44" s="15">
        <v>726.15840000000003</v>
      </c>
      <c r="AK44" s="131">
        <f t="shared" si="33"/>
        <v>736.71839999999997</v>
      </c>
      <c r="AL44" s="69">
        <v>0</v>
      </c>
      <c r="AM44" s="69">
        <v>243.33250000000001</v>
      </c>
      <c r="AN44" s="60">
        <f t="shared" si="39"/>
        <v>243.33250000000001</v>
      </c>
      <c r="AO44" s="15">
        <v>0</v>
      </c>
      <c r="AP44" s="15">
        <v>296.38974999999994</v>
      </c>
      <c r="AQ44" s="41">
        <f t="shared" si="40"/>
        <v>296.38974999999994</v>
      </c>
      <c r="AR44" s="69">
        <v>120.384</v>
      </c>
      <c r="AS44" s="69">
        <v>294.096</v>
      </c>
      <c r="AT44" s="60">
        <f t="shared" si="28"/>
        <v>414.48</v>
      </c>
      <c r="AU44" s="15">
        <v>7.92</v>
      </c>
      <c r="AV44" s="15">
        <v>76.56</v>
      </c>
      <c r="AW44" s="92">
        <f t="shared" si="30"/>
        <v>84.48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284.06399999999996</v>
      </c>
      <c r="BK44" s="100">
        <f t="shared" si="42"/>
        <v>635.10850000000005</v>
      </c>
      <c r="BL44" s="100">
        <f t="shared" si="43"/>
        <v>919.17250000000001</v>
      </c>
      <c r="BN44" s="34"/>
      <c r="BO44" s="34"/>
      <c r="BP44" s="34"/>
      <c r="BQ44" s="34"/>
    </row>
    <row r="45" spans="1:69" x14ac:dyDescent="0.25">
      <c r="A45" s="13">
        <v>40</v>
      </c>
      <c r="B45" s="69">
        <v>192.72</v>
      </c>
      <c r="C45" s="69">
        <v>0</v>
      </c>
      <c r="D45" s="60">
        <f t="shared" si="0"/>
        <v>192.72</v>
      </c>
      <c r="E45" s="67">
        <v>337.5</v>
      </c>
      <c r="F45" s="67">
        <v>0</v>
      </c>
      <c r="G45" s="41">
        <f t="shared" si="31"/>
        <v>337.5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>
        <v>0</v>
      </c>
      <c r="R45" s="66">
        <v>297.12799999999999</v>
      </c>
      <c r="S45" s="41">
        <f t="shared" si="17"/>
        <v>297.12799999999999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47.52</v>
      </c>
      <c r="AG45" s="60">
        <v>485.76000000000005</v>
      </c>
      <c r="AH45" s="60">
        <f t="shared" si="5"/>
        <v>533.28000000000009</v>
      </c>
      <c r="AI45" s="15">
        <v>21.12</v>
      </c>
      <c r="AJ45" s="15">
        <v>580.80000000000007</v>
      </c>
      <c r="AK45" s="131">
        <f t="shared" si="33"/>
        <v>601.92000000000007</v>
      </c>
      <c r="AL45" s="69">
        <v>0</v>
      </c>
      <c r="AM45" s="69">
        <v>400</v>
      </c>
      <c r="AN45" s="60">
        <f t="shared" si="39"/>
        <v>400</v>
      </c>
      <c r="AO45" s="15">
        <v>0</v>
      </c>
      <c r="AP45" s="15">
        <v>130.02500000000001</v>
      </c>
      <c r="AQ45" s="41">
        <f t="shared" si="40"/>
        <v>130.02500000000001</v>
      </c>
      <c r="AR45" s="69">
        <v>31.68</v>
      </c>
      <c r="AS45" s="69">
        <v>274.56</v>
      </c>
      <c r="AT45" s="60">
        <f t="shared" si="28"/>
        <v>306.24</v>
      </c>
      <c r="AU45" s="15">
        <v>32.207999999999998</v>
      </c>
      <c r="AV45" s="15">
        <v>309.40800000000002</v>
      </c>
      <c r="AW45" s="92">
        <f t="shared" si="30"/>
        <v>341.61599999999999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271.92</v>
      </c>
      <c r="BK45" s="100">
        <f t="shared" si="42"/>
        <v>1160.32</v>
      </c>
      <c r="BL45" s="100">
        <f t="shared" si="43"/>
        <v>1432.24</v>
      </c>
      <c r="BN45" s="34"/>
      <c r="BO45" s="34"/>
      <c r="BP45" s="34"/>
      <c r="BQ45" s="34"/>
    </row>
    <row r="46" spans="1:69" x14ac:dyDescent="0.25">
      <c r="A46" s="13">
        <v>41</v>
      </c>
      <c r="B46" s="69">
        <v>256.08</v>
      </c>
      <c r="C46" s="69">
        <v>0</v>
      </c>
      <c r="D46" s="60">
        <f t="shared" ref="D46:D57" si="44">B46+C46</f>
        <v>256.08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>
        <v>0</v>
      </c>
      <c r="R46" s="66">
        <v>336.80500000000001</v>
      </c>
      <c r="S46" s="41">
        <f t="shared" si="17"/>
        <v>336.80500000000001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31.68</v>
      </c>
      <c r="AG46" s="60">
        <v>316.8</v>
      </c>
      <c r="AH46" s="60">
        <f t="shared" si="5"/>
        <v>348.48</v>
      </c>
      <c r="AI46" s="76"/>
      <c r="AJ46" s="76"/>
      <c r="AK46" s="131">
        <f t="shared" si="33"/>
        <v>0</v>
      </c>
      <c r="AL46" s="69">
        <v>0</v>
      </c>
      <c r="AM46" s="69">
        <v>1000</v>
      </c>
      <c r="AN46" s="60">
        <f t="shared" si="39"/>
        <v>1000</v>
      </c>
      <c r="AO46" s="15">
        <v>0</v>
      </c>
      <c r="AP46" s="15">
        <v>1063.2420000000002</v>
      </c>
      <c r="AQ46" s="41">
        <f t="shared" si="40"/>
        <v>1063.2420000000002</v>
      </c>
      <c r="AR46" s="69">
        <v>0</v>
      </c>
      <c r="AS46" s="69">
        <v>264</v>
      </c>
      <c r="AT46" s="60">
        <f t="shared" si="28"/>
        <v>264</v>
      </c>
      <c r="AU46" s="15">
        <v>0</v>
      </c>
      <c r="AV46" s="15">
        <v>249.48</v>
      </c>
      <c r="AW46" s="92">
        <f t="shared" si="30"/>
        <v>249.48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287.76</v>
      </c>
      <c r="BK46" s="100">
        <f t="shared" ref="BK46:BK57" si="47">C46+I46+O46+U46+AA46+AG46+AM46+AS46+AY46</f>
        <v>1580.8</v>
      </c>
      <c r="BL46" s="100">
        <f t="shared" si="43"/>
        <v>1868.56</v>
      </c>
      <c r="BN46" s="34"/>
      <c r="BO46" s="34"/>
      <c r="BP46" s="34"/>
      <c r="BQ46" s="34"/>
    </row>
    <row r="47" spans="1:69" x14ac:dyDescent="0.25">
      <c r="A47" s="13">
        <v>42</v>
      </c>
      <c r="B47" s="69">
        <v>256.08</v>
      </c>
      <c r="C47" s="69">
        <v>0</v>
      </c>
      <c r="D47" s="60">
        <f t="shared" si="44"/>
        <v>256.08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>
        <v>0</v>
      </c>
      <c r="R47" s="66">
        <v>296.5</v>
      </c>
      <c r="S47" s="41">
        <f t="shared" si="17"/>
        <v>296.5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15.84</v>
      </c>
      <c r="AG47" s="60">
        <v>68.64</v>
      </c>
      <c r="AH47" s="60">
        <f t="shared" si="5"/>
        <v>84.48</v>
      </c>
      <c r="AI47" s="76"/>
      <c r="AJ47" s="76"/>
      <c r="AK47" s="131">
        <f t="shared" si="33"/>
        <v>0</v>
      </c>
      <c r="AL47" s="69">
        <v>0</v>
      </c>
      <c r="AM47" s="69">
        <v>1086.885</v>
      </c>
      <c r="AN47" s="60">
        <f t="shared" si="39"/>
        <v>1086.885</v>
      </c>
      <c r="AO47" s="15">
        <v>0</v>
      </c>
      <c r="AP47" s="15">
        <v>1005.279</v>
      </c>
      <c r="AQ47" s="41">
        <f t="shared" si="40"/>
        <v>1005.279</v>
      </c>
      <c r="AR47" s="69">
        <v>0</v>
      </c>
      <c r="AS47" s="69">
        <v>92.4</v>
      </c>
      <c r="AT47" s="60">
        <f t="shared" si="28"/>
        <v>92.4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271.91999999999996</v>
      </c>
      <c r="BK47" s="100">
        <f t="shared" si="47"/>
        <v>1247.9250000000002</v>
      </c>
      <c r="BL47" s="100">
        <f t="shared" si="43"/>
        <v>1519.845</v>
      </c>
      <c r="BN47" s="34"/>
      <c r="BO47" s="34"/>
      <c r="BP47" s="34"/>
      <c r="BQ47" s="34"/>
    </row>
    <row r="48" spans="1:69" x14ac:dyDescent="0.25">
      <c r="A48" s="13">
        <v>43</v>
      </c>
      <c r="B48" s="69">
        <v>274.56</v>
      </c>
      <c r="C48" s="69">
        <v>0</v>
      </c>
      <c r="D48" s="60">
        <f t="shared" si="44"/>
        <v>274.56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10.56</v>
      </c>
      <c r="AG48" s="60">
        <v>21.12</v>
      </c>
      <c r="AH48" s="60">
        <f t="shared" si="5"/>
        <v>31.68</v>
      </c>
      <c r="AI48" s="76"/>
      <c r="AJ48" s="76"/>
      <c r="AK48" s="131">
        <f t="shared" si="33"/>
        <v>0</v>
      </c>
      <c r="AL48" s="69">
        <v>0</v>
      </c>
      <c r="AM48" s="69">
        <v>1100</v>
      </c>
      <c r="AN48" s="60">
        <f t="shared" si="39"/>
        <v>1100</v>
      </c>
      <c r="AO48" s="15">
        <v>0</v>
      </c>
      <c r="AP48" s="15">
        <v>586.93375000000003</v>
      </c>
      <c r="AQ48" s="41">
        <f t="shared" si="40"/>
        <v>586.93375000000003</v>
      </c>
      <c r="AR48" s="69">
        <v>0</v>
      </c>
      <c r="AS48" s="69">
        <v>51.216000000000001</v>
      </c>
      <c r="AT48" s="60">
        <f t="shared" si="28"/>
        <v>51.216000000000001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285.12</v>
      </c>
      <c r="BK48" s="100">
        <f t="shared" si="47"/>
        <v>1172.3359999999998</v>
      </c>
      <c r="BL48" s="100">
        <f t="shared" si="43"/>
        <v>1457.4559999999999</v>
      </c>
      <c r="BN48" s="34"/>
      <c r="BO48" s="34"/>
      <c r="BP48" s="34"/>
      <c r="BQ48" s="34"/>
    </row>
    <row r="49" spans="1:69" x14ac:dyDescent="0.25">
      <c r="A49" s="13">
        <v>44</v>
      </c>
      <c r="B49" s="69">
        <v>274.56</v>
      </c>
      <c r="C49" s="69">
        <v>0</v>
      </c>
      <c r="D49" s="60">
        <f t="shared" si="44"/>
        <v>274.56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36.96</v>
      </c>
      <c r="AH49" s="60">
        <f t="shared" si="5"/>
        <v>36.96</v>
      </c>
      <c r="AI49" s="76"/>
      <c r="AJ49" s="76"/>
      <c r="AK49" s="131">
        <f t="shared" si="33"/>
        <v>0</v>
      </c>
      <c r="AL49" s="69">
        <v>0</v>
      </c>
      <c r="AM49" s="69">
        <v>1285.2417499999997</v>
      </c>
      <c r="AN49" s="60">
        <f t="shared" si="39"/>
        <v>1285.2417499999997</v>
      </c>
      <c r="AO49" s="15"/>
      <c r="AP49" s="15"/>
      <c r="AQ49" s="41">
        <f t="shared" si="40"/>
        <v>0</v>
      </c>
      <c r="AR49" s="69">
        <v>0</v>
      </c>
      <c r="AS49" s="69">
        <v>26.4</v>
      </c>
      <c r="AT49" s="60">
        <f t="shared" si="28"/>
        <v>26.4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274.56</v>
      </c>
      <c r="BK49" s="100">
        <f t="shared" si="47"/>
        <v>1348.6017499999998</v>
      </c>
      <c r="BL49" s="100">
        <f t="shared" si="43"/>
        <v>1623.1617499999998</v>
      </c>
      <c r="BN49" s="34"/>
      <c r="BO49" s="34"/>
      <c r="BP49" s="34"/>
      <c r="BQ49" s="34"/>
    </row>
    <row r="50" spans="1:69" x14ac:dyDescent="0.25">
      <c r="A50" s="13">
        <v>45</v>
      </c>
      <c r="B50" s="69">
        <v>274.56</v>
      </c>
      <c r="C50" s="69">
        <v>81.84</v>
      </c>
      <c r="D50" s="60">
        <f t="shared" si="44"/>
        <v>356.4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>
        <v>0</v>
      </c>
      <c r="AM50" s="69">
        <v>1509</v>
      </c>
      <c r="AN50" s="60">
        <f t="shared" si="39"/>
        <v>1509</v>
      </c>
      <c r="AO50" s="15"/>
      <c r="AP50" s="15"/>
      <c r="AQ50" s="41">
        <f t="shared" si="40"/>
        <v>0</v>
      </c>
      <c r="AR50" s="69">
        <v>0</v>
      </c>
      <c r="AS50" s="69">
        <v>21.12</v>
      </c>
      <c r="AT50" s="60">
        <f t="shared" si="28"/>
        <v>21.12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274.56</v>
      </c>
      <c r="BK50" s="100">
        <f t="shared" si="47"/>
        <v>1648.9199999999998</v>
      </c>
      <c r="BL50" s="100">
        <f t="shared" si="43"/>
        <v>1923.4799999999998</v>
      </c>
      <c r="BN50" s="34"/>
      <c r="BO50" s="34"/>
      <c r="BP50" s="34"/>
      <c r="BQ50" s="34"/>
    </row>
    <row r="51" spans="1:69" x14ac:dyDescent="0.25">
      <c r="A51" s="13">
        <v>46</v>
      </c>
      <c r="B51" s="69">
        <v>248.16</v>
      </c>
      <c r="C51" s="69">
        <v>150.47999999999999</v>
      </c>
      <c r="D51" s="60">
        <f t="shared" si="44"/>
        <v>398.64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>
        <v>0</v>
      </c>
      <c r="AM51" s="69">
        <v>1523.75</v>
      </c>
      <c r="AN51" s="60">
        <f t="shared" si="39"/>
        <v>1523.75</v>
      </c>
      <c r="AO51" s="15"/>
      <c r="AP51" s="15"/>
      <c r="AQ51" s="41">
        <f t="shared" si="40"/>
        <v>0</v>
      </c>
      <c r="AR51" s="69">
        <v>0</v>
      </c>
      <c r="AS51" s="69">
        <v>21.12</v>
      </c>
      <c r="AT51" s="60">
        <f t="shared" si="28"/>
        <v>21.12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248.16</v>
      </c>
      <c r="BK51" s="100">
        <f t="shared" si="47"/>
        <v>1732.31</v>
      </c>
      <c r="BL51" s="100">
        <f t="shared" si="43"/>
        <v>1980.4699999999998</v>
      </c>
      <c r="BN51" s="34"/>
      <c r="BO51" s="34"/>
      <c r="BP51" s="34"/>
      <c r="BQ51" s="34"/>
    </row>
    <row r="52" spans="1:69" x14ac:dyDescent="0.25">
      <c r="A52" s="13">
        <v>47</v>
      </c>
      <c r="B52" s="69">
        <v>242.88</v>
      </c>
      <c r="C52" s="69">
        <v>198</v>
      </c>
      <c r="D52" s="60">
        <f t="shared" si="44"/>
        <v>440.88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>
        <v>0</v>
      </c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>
        <v>0</v>
      </c>
      <c r="AM52" s="69">
        <v>444.75</v>
      </c>
      <c r="AN52" s="60">
        <f t="shared" si="39"/>
        <v>444.75</v>
      </c>
      <c r="AO52" s="15"/>
      <c r="AP52" s="15"/>
      <c r="AQ52" s="41">
        <f t="shared" si="40"/>
        <v>0</v>
      </c>
      <c r="AR52" s="69">
        <v>0</v>
      </c>
      <c r="AS52" s="69">
        <v>5.28</v>
      </c>
      <c r="AT52" s="60">
        <f t="shared" si="28"/>
        <v>5.28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242.88</v>
      </c>
      <c r="BK52" s="100">
        <f t="shared" si="47"/>
        <v>669.15</v>
      </c>
      <c r="BL52" s="100">
        <f t="shared" si="43"/>
        <v>912.03</v>
      </c>
      <c r="BN52" s="34"/>
      <c r="BO52" s="34"/>
      <c r="BP52" s="34"/>
      <c r="BQ52" s="34"/>
    </row>
    <row r="53" spans="1:69" x14ac:dyDescent="0.25">
      <c r="A53" s="13">
        <v>48</v>
      </c>
      <c r="B53" s="69">
        <v>330</v>
      </c>
      <c r="C53" s="69">
        <v>221.89114046511625</v>
      </c>
      <c r="D53" s="60">
        <f t="shared" si="44"/>
        <v>551.89114046511622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>
        <v>0</v>
      </c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>
        <v>0</v>
      </c>
      <c r="AM53" s="69">
        <v>279</v>
      </c>
      <c r="AN53" s="60">
        <f t="shared" si="39"/>
        <v>279</v>
      </c>
      <c r="AO53" s="15"/>
      <c r="AP53" s="15"/>
      <c r="AQ53" s="41">
        <f t="shared" si="40"/>
        <v>0</v>
      </c>
      <c r="AR53" s="69">
        <v>0</v>
      </c>
      <c r="AS53" s="69">
        <v>0</v>
      </c>
      <c r="AT53" s="60">
        <f t="shared" si="28"/>
        <v>0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330</v>
      </c>
      <c r="BK53" s="100">
        <f t="shared" si="47"/>
        <v>516.73114046511625</v>
      </c>
      <c r="BL53" s="100">
        <f t="shared" si="43"/>
        <v>846.73114046511625</v>
      </c>
      <c r="BN53" s="34"/>
      <c r="BO53" s="34"/>
      <c r="BP53" s="34"/>
      <c r="BQ53" s="34"/>
    </row>
    <row r="54" spans="1:69" x14ac:dyDescent="0.25">
      <c r="A54" s="13">
        <v>49</v>
      </c>
      <c r="B54" s="69">
        <v>359.04</v>
      </c>
      <c r="C54" s="69">
        <v>264</v>
      </c>
      <c r="D54" s="60">
        <f t="shared" si="44"/>
        <v>623.04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0</v>
      </c>
      <c r="AH54" s="60">
        <f t="shared" si="5"/>
        <v>0</v>
      </c>
      <c r="AI54" s="15"/>
      <c r="AJ54" s="15"/>
      <c r="AK54" s="131">
        <f t="shared" si="33"/>
        <v>0</v>
      </c>
      <c r="AL54" s="69">
        <v>0</v>
      </c>
      <c r="AM54" s="69">
        <v>799</v>
      </c>
      <c r="AN54" s="60">
        <f t="shared" si="39"/>
        <v>799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359.04</v>
      </c>
      <c r="BK54" s="100">
        <f t="shared" si="47"/>
        <v>1063</v>
      </c>
      <c r="BL54" s="100">
        <f t="shared" si="43"/>
        <v>1422.04</v>
      </c>
    </row>
    <row r="55" spans="1:69" x14ac:dyDescent="0.25">
      <c r="A55" s="13">
        <v>50</v>
      </c>
      <c r="B55" s="69">
        <v>303.60000000000002</v>
      </c>
      <c r="C55" s="69">
        <v>287.76</v>
      </c>
      <c r="D55" s="60">
        <f t="shared" si="44"/>
        <v>591.36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>
        <v>0</v>
      </c>
      <c r="AH55" s="60">
        <f t="shared" si="5"/>
        <v>0</v>
      </c>
      <c r="AI55" s="15"/>
      <c r="AJ55" s="15"/>
      <c r="AK55" s="131">
        <f t="shared" si="33"/>
        <v>0</v>
      </c>
      <c r="AL55" s="69">
        <v>0</v>
      </c>
      <c r="AM55" s="69">
        <v>1338</v>
      </c>
      <c r="AN55" s="60">
        <f t="shared" si="39"/>
        <v>1338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303.60000000000002</v>
      </c>
      <c r="BK55" s="100">
        <f t="shared" si="47"/>
        <v>1625.76</v>
      </c>
      <c r="BL55" s="100">
        <f t="shared" si="43"/>
        <v>1929.3600000000001</v>
      </c>
    </row>
    <row r="56" spans="1:69" x14ac:dyDescent="0.25">
      <c r="A56" s="13">
        <v>51</v>
      </c>
      <c r="B56" s="69">
        <v>213.84</v>
      </c>
      <c r="C56" s="69">
        <v>295.55377116279067</v>
      </c>
      <c r="D56" s="60">
        <f t="shared" si="44"/>
        <v>509.3937711627907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>
        <v>0</v>
      </c>
      <c r="AM56" s="69">
        <v>1205.25</v>
      </c>
      <c r="AN56" s="60">
        <f t="shared" si="39"/>
        <v>1205.25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213.84</v>
      </c>
      <c r="BK56" s="100">
        <f t="shared" si="47"/>
        <v>1500.8037711627908</v>
      </c>
      <c r="BL56" s="100">
        <f t="shared" si="43"/>
        <v>1714.6437711627907</v>
      </c>
    </row>
    <row r="57" spans="1:69" x14ac:dyDescent="0.25">
      <c r="A57" s="13">
        <v>52</v>
      </c>
      <c r="B57" s="69">
        <v>234.96</v>
      </c>
      <c r="C57" s="69">
        <v>303.60000000000002</v>
      </c>
      <c r="D57" s="60">
        <f t="shared" si="44"/>
        <v>538.56000000000006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>
        <v>0</v>
      </c>
      <c r="AM57" s="69">
        <v>630.5</v>
      </c>
      <c r="AN57" s="60">
        <f t="shared" si="39"/>
        <v>630.5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234.96</v>
      </c>
      <c r="BK57" s="100">
        <f t="shared" si="47"/>
        <v>934.1</v>
      </c>
      <c r="BL57" s="100">
        <f t="shared" si="43"/>
        <v>1169.06</v>
      </c>
    </row>
    <row r="58" spans="1:69" x14ac:dyDescent="0.25">
      <c r="A58" s="17"/>
      <c r="B58" s="220">
        <f t="shared" ref="B58:AH58" si="49">SUM(B6:B57)</f>
        <v>7570.4800000000014</v>
      </c>
      <c r="C58" s="220">
        <f t="shared" si="49"/>
        <v>8081.8749116279068</v>
      </c>
      <c r="D58" s="220">
        <f t="shared" si="49"/>
        <v>15652.354911627905</v>
      </c>
      <c r="E58" s="221">
        <f t="shared" si="49"/>
        <v>3498.25</v>
      </c>
      <c r="F58" s="221">
        <f t="shared" si="49"/>
        <v>5631.25</v>
      </c>
      <c r="G58" s="221">
        <f t="shared" si="49"/>
        <v>9129.5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3251.0814874999996</v>
      </c>
      <c r="S58" s="221">
        <f t="shared" si="49"/>
        <v>3251.0814874999996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4334.9400000000014</v>
      </c>
      <c r="AG58" s="220">
        <f t="shared" si="49"/>
        <v>50466.278466609212</v>
      </c>
      <c r="AH58" s="220">
        <f t="shared" si="49"/>
        <v>54801.218466609207</v>
      </c>
      <c r="AI58" s="221">
        <v>16.896000000000001</v>
      </c>
      <c r="AJ58" s="221">
        <f t="shared" ref="AJ58:BL58" si="50">SUM(AJ6:AJ57)</f>
        <v>54788.189083877383</v>
      </c>
      <c r="AK58" s="221">
        <f t="shared" si="50"/>
        <v>61006.309083877386</v>
      </c>
      <c r="AL58" s="220">
        <f t="shared" si="50"/>
        <v>0</v>
      </c>
      <c r="AM58" s="220">
        <f t="shared" si="50"/>
        <v>21209.872499999998</v>
      </c>
      <c r="AN58" s="220">
        <f t="shared" si="50"/>
        <v>21209.872499999998</v>
      </c>
      <c r="AO58" s="221">
        <f t="shared" si="50"/>
        <v>0</v>
      </c>
      <c r="AP58" s="221">
        <f t="shared" si="50"/>
        <v>9767.2847500000007</v>
      </c>
      <c r="AQ58" s="221">
        <f t="shared" si="50"/>
        <v>9767.2847500000007</v>
      </c>
      <c r="AR58" s="220">
        <f t="shared" si="50"/>
        <v>5774.4720000000007</v>
      </c>
      <c r="AS58" s="220">
        <f t="shared" si="50"/>
        <v>10336.467000000001</v>
      </c>
      <c r="AT58" s="220">
        <f>SUM(AT11:AT57)</f>
        <v>16110.939000000002</v>
      </c>
      <c r="AU58" s="221">
        <f t="shared" si="50"/>
        <v>5807.735999999999</v>
      </c>
      <c r="AV58" s="221">
        <f t="shared" si="50"/>
        <v>9364.6079999999984</v>
      </c>
      <c r="AW58" s="221">
        <f t="shared" si="50"/>
        <v>15172.343999999999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19129.837</v>
      </c>
      <c r="BK58" s="220">
        <f t="shared" si="50"/>
        <v>110314.24377823708</v>
      </c>
      <c r="BL58" s="220">
        <f t="shared" si="50"/>
        <v>129444.08077823711</v>
      </c>
    </row>
    <row r="60" spans="1:69" x14ac:dyDescent="0.25">
      <c r="B60" s="84"/>
      <c r="AR60" s="129"/>
    </row>
    <row r="61" spans="1:69" x14ac:dyDescent="0.25">
      <c r="B61" s="85"/>
    </row>
    <row r="62" spans="1:69" x14ac:dyDescent="0.25">
      <c r="B62" s="85"/>
      <c r="AP62" s="71"/>
    </row>
    <row r="63" spans="1:69" x14ac:dyDescent="0.25">
      <c r="B63" s="87"/>
      <c r="AP63" s="71"/>
    </row>
    <row r="64" spans="1:69" x14ac:dyDescent="0.25">
      <c r="B64" s="87"/>
    </row>
    <row r="65" spans="2:2" x14ac:dyDescent="0.25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10" sqref="P10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R15" sqref="R15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6" sqref="Q26"/>
    </sheetView>
  </sheetViews>
  <sheetFormatPr defaultRowHeight="13.2" x14ac:dyDescent="0.25"/>
  <sheetData>
    <row r="16" spans="18:18" x14ac:dyDescent="0.25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39" activePane="bottomRight" state="frozen"/>
      <selection activeCell="A4" sqref="A4"/>
      <selection pane="topRight" activeCell="B4" sqref="B4"/>
      <selection pane="bottomLeft" activeCell="A7" sqref="A7"/>
      <selection pane="bottomRight" activeCell="B49" sqref="B49"/>
    </sheetView>
  </sheetViews>
  <sheetFormatPr defaultRowHeight="13.2" x14ac:dyDescent="0.25"/>
  <cols>
    <col min="1" max="1" width="7.88671875" customWidth="1"/>
    <col min="2" max="17" width="6.109375" customWidth="1"/>
    <col min="18" max="19" width="6.88671875" customWidth="1"/>
    <col min="20" max="31" width="6.109375" customWidth="1"/>
    <col min="32" max="34" width="6.88671875" customWidth="1"/>
    <col min="36" max="36" width="7.109375" customWidth="1"/>
    <col min="37" max="37" width="7.44140625" customWidth="1"/>
    <col min="38" max="38" width="7.88671875" customWidth="1"/>
  </cols>
  <sheetData>
    <row r="1" spans="1:38" x14ac:dyDescent="0.25">
      <c r="F1" s="39" t="s">
        <v>19</v>
      </c>
    </row>
    <row r="3" spans="1:38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5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8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62</v>
      </c>
      <c r="AG5" s="231"/>
      <c r="AH5" s="231"/>
      <c r="AJ5" s="222">
        <v>2018</v>
      </c>
      <c r="AK5" s="222"/>
      <c r="AL5" s="222"/>
    </row>
    <row r="6" spans="1:38" ht="13.5" customHeight="1" thickBot="1" x14ac:dyDescent="0.3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5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8" thickBot="1" x14ac:dyDescent="0.3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5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27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129.25</v>
      </c>
      <c r="AB9" s="207">
        <f t="shared" ref="AB9:AB60" si="7">SUM(Z9:AA9)</f>
        <v>129.25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1400.79</v>
      </c>
      <c r="AH9" s="167">
        <f t="shared" ref="AH9:AH60" si="11">AF9+AG9</f>
        <v>1744.54</v>
      </c>
      <c r="AJ9" s="216">
        <v>336.25</v>
      </c>
      <c r="AK9" s="216">
        <v>1987.1811499999997</v>
      </c>
      <c r="AL9" s="216">
        <v>2323.4311499999994</v>
      </c>
    </row>
    <row r="10" spans="1:38" x14ac:dyDescent="0.25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202.5</v>
      </c>
      <c r="AB10" s="207">
        <f>SUM(Z10:AA10)</f>
        <v>202.5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1603.73</v>
      </c>
      <c r="AH10" s="167">
        <f t="shared" si="11"/>
        <v>1876.73</v>
      </c>
      <c r="AJ10" s="216">
        <v>328.5</v>
      </c>
      <c r="AK10" s="216">
        <v>1657.59465</v>
      </c>
      <c r="AL10" s="216">
        <v>1986.09465</v>
      </c>
    </row>
    <row r="11" spans="1:38" x14ac:dyDescent="0.25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205.25</v>
      </c>
      <c r="AB11" s="207">
        <f>SUM(Z11:AA11)</f>
        <v>205.25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1844.22</v>
      </c>
      <c r="AH11" s="167">
        <f t="shared" si="11"/>
        <v>2126.2200000000003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5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172.75</v>
      </c>
      <c r="AB12" s="207">
        <f t="shared" si="7"/>
        <v>172.75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1879.0700000000002</v>
      </c>
      <c r="AH12" s="167">
        <f t="shared" si="11"/>
        <v>2224.9100000000003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5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117.48800000000001</v>
      </c>
      <c r="AB13" s="207">
        <f t="shared" si="7"/>
        <v>117.48800000000001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1814.8924</v>
      </c>
      <c r="AH13" s="167">
        <f t="shared" si="11"/>
        <v>2135.4423999999999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5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71.243500000000012</v>
      </c>
      <c r="AB14" s="207">
        <f t="shared" si="7"/>
        <v>71.243500000000012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2225.9227000000001</v>
      </c>
      <c r="AH14" s="167">
        <f t="shared" si="11"/>
        <v>2606.9427000000001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5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105.90350000000001</v>
      </c>
      <c r="AB15" s="207">
        <f t="shared" si="7"/>
        <v>105.90350000000001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2172.4135000000001</v>
      </c>
      <c r="AH15" s="167">
        <f t="shared" si="11"/>
        <v>2572.8634999999999</v>
      </c>
      <c r="AJ15" s="216">
        <v>345.5</v>
      </c>
      <c r="AK15" s="216">
        <v>2239.0228999999995</v>
      </c>
      <c r="AL15" s="216">
        <v>2584.5228999999995</v>
      </c>
    </row>
    <row r="16" spans="1:38" x14ac:dyDescent="0.25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229.38425000000001</v>
      </c>
      <c r="AB16" s="207">
        <f t="shared" si="7"/>
        <v>229.38425000000001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2310.5862500000003</v>
      </c>
      <c r="AH16" s="167">
        <f t="shared" si="11"/>
        <v>2751.0462500000003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5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73.923273600000002</v>
      </c>
      <c r="S17" s="151">
        <f t="shared" si="4"/>
        <v>282.48327360000002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494.63574999999997</v>
      </c>
      <c r="AB17" s="207">
        <f t="shared" si="7"/>
        <v>494.63574999999997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2237.3556235999999</v>
      </c>
      <c r="AH17" s="167">
        <f t="shared" si="11"/>
        <v>2797.1656235999999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5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84.48</v>
      </c>
      <c r="S18" s="151">
        <f t="shared" si="4"/>
        <v>319.44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215.62324999999993</v>
      </c>
      <c r="AB18" s="207">
        <f t="shared" si="7"/>
        <v>215.62324999999993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2160.1656499999999</v>
      </c>
      <c r="AH18" s="167">
        <f t="shared" si="11"/>
        <v>2680.12565</v>
      </c>
      <c r="AJ18" s="216">
        <v>432</v>
      </c>
      <c r="AK18" s="216">
        <v>1347.6192500000002</v>
      </c>
      <c r="AL18" s="216">
        <v>1779.6192500000002</v>
      </c>
    </row>
    <row r="19" spans="1:38" x14ac:dyDescent="0.25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190.08</v>
      </c>
      <c r="S19" s="151">
        <f t="shared" si="4"/>
        <v>456.72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483.12924999999967</v>
      </c>
      <c r="AB19" s="207">
        <f t="shared" si="7"/>
        <v>483.12924999999967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2948.6454499999995</v>
      </c>
      <c r="AH19" s="167">
        <f t="shared" si="11"/>
        <v>3440.3754499999995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5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352.85399003281407</v>
      </c>
      <c r="S20" s="151">
        <f t="shared" si="4"/>
        <v>637.97399003281407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378.01849999999985</v>
      </c>
      <c r="AB20" s="207">
        <f t="shared" si="7"/>
        <v>378.01849999999985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2951.6366900328139</v>
      </c>
      <c r="AH20" s="167">
        <f t="shared" si="11"/>
        <v>3447.288690032814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5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464.64000000000004</v>
      </c>
      <c r="S21" s="151">
        <f t="shared" si="4"/>
        <v>712.80000000000007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594.22074999999984</v>
      </c>
      <c r="AB21" s="207">
        <f t="shared" si="7"/>
        <v>594.22074999999984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3198.5604499999999</v>
      </c>
      <c r="AH21" s="167">
        <f t="shared" si="11"/>
        <v>3763.84845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5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129.99599999999998</v>
      </c>
      <c r="J22" s="151">
        <f t="shared" si="1"/>
        <v>129.99599999999998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567.54720000000009</v>
      </c>
      <c r="S22" s="151">
        <f t="shared" si="4"/>
        <v>791.94720000000007</v>
      </c>
      <c r="T22" s="149">
        <v>0</v>
      </c>
      <c r="U22" s="150">
        <v>119.25</v>
      </c>
      <c r="V22" s="151">
        <f t="shared" si="5"/>
        <v>119.25</v>
      </c>
      <c r="W22" s="149">
        <v>358.77600000000001</v>
      </c>
      <c r="X22" s="150">
        <v>173.44800000000001</v>
      </c>
      <c r="Y22" s="151">
        <f t="shared" si="6"/>
        <v>532.22400000000005</v>
      </c>
      <c r="Z22" s="217">
        <v>0</v>
      </c>
      <c r="AA22" s="218">
        <v>454.38199999999995</v>
      </c>
      <c r="AB22" s="207">
        <f>SUM(Z22:AA22)</f>
        <v>454.38199999999995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622.92599999999993</v>
      </c>
      <c r="AG22" s="166">
        <f t="shared" si="10"/>
        <v>2875.0115999999998</v>
      </c>
      <c r="AH22" s="167">
        <f t="shared" si="11"/>
        <v>3497.9375999999997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5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69.411600000000007</v>
      </c>
      <c r="J23" s="151">
        <f t="shared" si="1"/>
        <v>69.411600000000007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831.6</v>
      </c>
      <c r="S23" s="151">
        <f t="shared" si="4"/>
        <v>1000.5600000000001</v>
      </c>
      <c r="T23" s="149">
        <v>0</v>
      </c>
      <c r="U23" s="150">
        <v>33</v>
      </c>
      <c r="V23" s="151">
        <f t="shared" si="5"/>
        <v>33</v>
      </c>
      <c r="W23" s="149">
        <v>323.928</v>
      </c>
      <c r="X23" s="150">
        <v>235.22399999999999</v>
      </c>
      <c r="Y23" s="151">
        <f>SUM(W23:X23)</f>
        <v>559.15200000000004</v>
      </c>
      <c r="Z23" s="217">
        <v>0</v>
      </c>
      <c r="AA23" s="218">
        <v>285.71799999999996</v>
      </c>
      <c r="AB23" s="207">
        <f>SUM(Z23:AA23)</f>
        <v>285.71799999999996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499.63800000000003</v>
      </c>
      <c r="AG23" s="166">
        <f t="shared" si="10"/>
        <v>2651.154</v>
      </c>
      <c r="AH23" s="167">
        <f t="shared" si="11"/>
        <v>3150.7919999999999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5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84.478800000000007</v>
      </c>
      <c r="J24" s="151">
        <f t="shared" si="1"/>
        <v>84.478800000000007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1123.848</v>
      </c>
      <c r="S24" s="151">
        <f t="shared" si="4"/>
        <v>1382.568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497.11200000000002</v>
      </c>
      <c r="Y24" s="151">
        <f>SUM(W24:X24)</f>
        <v>757.68000000000006</v>
      </c>
      <c r="Z24" s="217">
        <v>0</v>
      </c>
      <c r="AA24" s="218">
        <v>395.15899999999982</v>
      </c>
      <c r="AB24" s="207">
        <f t="shared" si="7"/>
        <v>395.15899999999982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3207.2489999999993</v>
      </c>
      <c r="AH24" s="167">
        <f t="shared" si="11"/>
        <v>3826.0369999999994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5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37.110200000000006</v>
      </c>
      <c r="J25" s="151">
        <f t="shared" si="1"/>
        <v>37.110200000000006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1549.68</v>
      </c>
      <c r="S25" s="151">
        <f t="shared" si="4"/>
        <v>1840.08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478.63200000000001</v>
      </c>
      <c r="Y25" s="151">
        <f t="shared" si="6"/>
        <v>737.61599999999999</v>
      </c>
      <c r="Z25" s="217">
        <v>0</v>
      </c>
      <c r="AA25" s="218">
        <v>110.39999999999999</v>
      </c>
      <c r="AB25" s="207">
        <f t="shared" si="7"/>
        <v>110.39999999999999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3378.9866000000002</v>
      </c>
      <c r="AH25" s="167">
        <f t="shared" si="11"/>
        <v>4046.7206000000001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5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61.813600000000001</v>
      </c>
      <c r="J26" s="151">
        <f t="shared" si="1"/>
        <v>61.813600000000001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1517.46</v>
      </c>
      <c r="S26" s="151">
        <f t="shared" si="4"/>
        <v>1789.38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412.36799999999999</v>
      </c>
      <c r="Y26" s="151">
        <f t="shared" si="6"/>
        <v>600.072</v>
      </c>
      <c r="Z26" s="217">
        <v>0</v>
      </c>
      <c r="AA26" s="218">
        <v>235.63150000000002</v>
      </c>
      <c r="AB26" s="207">
        <f t="shared" si="7"/>
        <v>235.63150000000002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3613.51766</v>
      </c>
      <c r="AH26" s="167">
        <f t="shared" si="11"/>
        <v>4230.4346648000001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5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26.949600000000004</v>
      </c>
      <c r="J27" s="151">
        <f t="shared" si="1"/>
        <v>26.949600000000004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200.64</v>
      </c>
      <c r="R27" s="150">
        <v>1526.76</v>
      </c>
      <c r="S27" s="151">
        <f t="shared" si="4"/>
        <v>1727.4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304.52149999999995</v>
      </c>
      <c r="AB27" s="207">
        <f t="shared" si="7"/>
        <v>304.52149999999995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641.14522079999995</v>
      </c>
      <c r="AG27" s="166">
        <f t="shared" si="10"/>
        <v>3384.0391</v>
      </c>
      <c r="AH27" s="167">
        <f t="shared" si="11"/>
        <v>4025.1843208</v>
      </c>
      <c r="AJ27" s="216">
        <v>746.31800320000002</v>
      </c>
      <c r="AK27" s="216">
        <v>2783.17985</v>
      </c>
      <c r="AL27" s="216">
        <v>3529.4978532</v>
      </c>
    </row>
    <row r="28" spans="1:38" x14ac:dyDescent="0.25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5.5043999999999995</v>
      </c>
      <c r="J28" s="151">
        <f t="shared" ref="J28" si="17">SUM(H28:I28)</f>
        <v>5.5043999999999995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314.16000000000003</v>
      </c>
      <c r="R28" s="150">
        <v>2309.7492000000002</v>
      </c>
      <c r="S28" s="151">
        <f t="shared" ref="S28" si="18">Q28+R28</f>
        <v>2623.9092000000001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385.6064999999997</v>
      </c>
      <c r="AB28" s="207">
        <f t="shared" si="7"/>
        <v>385.6064999999997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819.00450720000003</v>
      </c>
      <c r="AG28" s="166">
        <f t="shared" si="10"/>
        <v>3718.7652200000002</v>
      </c>
      <c r="AH28" s="167">
        <f t="shared" si="11"/>
        <v>4537.7697272000005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5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5.6</v>
      </c>
      <c r="J29" s="151">
        <f t="shared" ref="J29" si="19">SUM(H29:I29)</f>
        <v>5.6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2365.3974816</v>
      </c>
      <c r="S29" s="151">
        <f t="shared" ref="S29" si="20">Q29+R29</f>
        <v>2597.7174816000002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641.40700000000004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3744.6435216</v>
      </c>
      <c r="AH29" s="167">
        <f t="shared" si="11"/>
        <v>4451.2776720000002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5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0</v>
      </c>
      <c r="J30" s="151">
        <f t="shared" ref="J30:J31" si="21">SUM(H30:I30)</f>
        <v>0</v>
      </c>
      <c r="K30" s="155">
        <v>250</v>
      </c>
      <c r="L30" s="156">
        <v>189.87696</v>
      </c>
      <c r="M30" s="157">
        <f t="shared" si="2"/>
        <v>439.87696</v>
      </c>
      <c r="N30" s="155"/>
      <c r="O30" s="173"/>
      <c r="P30" s="168">
        <f t="shared" si="3"/>
        <v>0</v>
      </c>
      <c r="Q30" s="149">
        <v>327.36</v>
      </c>
      <c r="R30" s="150">
        <v>3319.15786764215</v>
      </c>
      <c r="S30" s="151">
        <f t="shared" ref="S30" si="22">Q30+R30</f>
        <v>3646.5178676421501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382.94250000000005</v>
      </c>
      <c r="AB30" s="207">
        <f t="shared" si="7"/>
        <v>382.94250000000005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759.52</v>
      </c>
      <c r="AG30" s="166">
        <f t="shared" si="10"/>
        <v>4324.3037276421501</v>
      </c>
      <c r="AH30" s="167">
        <f t="shared" si="11"/>
        <v>5083.8237276421496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5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11.6</v>
      </c>
      <c r="J31" s="151">
        <f t="shared" si="21"/>
        <v>11.6</v>
      </c>
      <c r="K31" s="155">
        <v>150</v>
      </c>
      <c r="L31" s="156">
        <v>84.389759999999995</v>
      </c>
      <c r="M31" s="157">
        <f t="shared" si="2"/>
        <v>234.38976</v>
      </c>
      <c r="N31" s="155"/>
      <c r="O31" s="173"/>
      <c r="P31" s="168">
        <f t="shared" si="3"/>
        <v>0</v>
      </c>
      <c r="Q31" s="149">
        <v>224.4</v>
      </c>
      <c r="R31" s="150">
        <v>3221.3704947807937</v>
      </c>
      <c r="S31" s="151">
        <f t="shared" si="4"/>
        <v>3445.7704947807938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123.02825</v>
      </c>
      <c r="AB31" s="207">
        <f t="shared" si="7"/>
        <v>123.02825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601.43999999999994</v>
      </c>
      <c r="AG31" s="166">
        <f t="shared" si="10"/>
        <v>3866.6429047807933</v>
      </c>
      <c r="AH31" s="167">
        <f t="shared" si="11"/>
        <v>4468.0829047807929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5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6</v>
      </c>
      <c r="J32" s="151">
        <f t="shared" ref="J32" si="23">SUM(H32:I32)</f>
        <v>6</v>
      </c>
      <c r="K32" s="155">
        <v>120</v>
      </c>
      <c r="L32" s="156">
        <v>105.4872</v>
      </c>
      <c r="M32" s="157">
        <f t="shared" si="2"/>
        <v>225.4872</v>
      </c>
      <c r="N32" s="155"/>
      <c r="O32" s="173"/>
      <c r="P32" s="168">
        <f t="shared" si="3"/>
        <v>0</v>
      </c>
      <c r="Q32" s="149">
        <v>184.8</v>
      </c>
      <c r="R32" s="150">
        <v>3795.9271739130436</v>
      </c>
      <c r="S32" s="151">
        <f t="shared" si="4"/>
        <v>3980.7271739130438</v>
      </c>
      <c r="T32" s="152">
        <v>0</v>
      </c>
      <c r="U32" s="153">
        <v>0</v>
      </c>
      <c r="V32" s="154">
        <f t="shared" si="5"/>
        <v>0</v>
      </c>
      <c r="W32" s="149">
        <v>215.68799999999999</v>
      </c>
      <c r="X32" s="150">
        <v>490.512</v>
      </c>
      <c r="Y32" s="151">
        <f t="shared" si="6"/>
        <v>706.2</v>
      </c>
      <c r="Z32" s="217">
        <v>0</v>
      </c>
      <c r="AA32" s="218">
        <v>408.82299999999981</v>
      </c>
      <c r="AB32" s="207">
        <f t="shared" si="7"/>
        <v>408.82299999999981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520.48800000000006</v>
      </c>
      <c r="AG32" s="166">
        <f t="shared" si="10"/>
        <v>4858.387773913043</v>
      </c>
      <c r="AH32" s="167">
        <f t="shared" si="11"/>
        <v>5378.8757739130433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5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24</v>
      </c>
      <c r="J33" s="151">
        <f t="shared" ref="J33" si="24">SUM(H33:I33)</f>
        <v>24</v>
      </c>
      <c r="K33" s="155">
        <v>100</v>
      </c>
      <c r="L33" s="156">
        <v>253.16928000000001</v>
      </c>
      <c r="M33" s="157">
        <f t="shared" si="2"/>
        <v>353.16928000000001</v>
      </c>
      <c r="N33" s="155"/>
      <c r="O33" s="173"/>
      <c r="P33" s="168">
        <f t="shared" si="3"/>
        <v>0</v>
      </c>
      <c r="Q33" s="149">
        <v>126.72</v>
      </c>
      <c r="R33" s="150">
        <v>3210.4377391304347</v>
      </c>
      <c r="S33" s="151">
        <f t="shared" ref="S33" si="25">Q33+R33</f>
        <v>3337.1577391304345</v>
      </c>
      <c r="T33" s="152"/>
      <c r="U33" s="153"/>
      <c r="V33" s="154">
        <f t="shared" si="5"/>
        <v>0</v>
      </c>
      <c r="W33" s="149">
        <v>397.84800000000001</v>
      </c>
      <c r="X33" s="150">
        <v>375.67200000000003</v>
      </c>
      <c r="Y33" s="151">
        <f t="shared" si="6"/>
        <v>773.52</v>
      </c>
      <c r="Z33" s="217">
        <v>0</v>
      </c>
      <c r="AA33" s="218">
        <v>256.39541750000001</v>
      </c>
      <c r="AB33" s="207">
        <f t="shared" si="7"/>
        <v>256.39541750000001</v>
      </c>
      <c r="AC33" s="169">
        <v>0</v>
      </c>
      <c r="AD33" s="176"/>
      <c r="AE33" s="157">
        <f t="shared" si="8"/>
        <v>0</v>
      </c>
      <c r="AF33" s="165">
        <f t="shared" si="9"/>
        <v>624.56799999999998</v>
      </c>
      <c r="AG33" s="166">
        <f t="shared" si="10"/>
        <v>4119.6744366304347</v>
      </c>
      <c r="AH33" s="167">
        <f t="shared" si="11"/>
        <v>4744.2424366304349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5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17.600187500000001</v>
      </c>
      <c r="J34" s="151">
        <f t="shared" ref="J34" si="26">SUM(H34:I34)</f>
        <v>17.600187500000001</v>
      </c>
      <c r="K34" s="155">
        <v>90</v>
      </c>
      <c r="L34" s="156">
        <v>253.16928000000001</v>
      </c>
      <c r="M34" s="157">
        <f t="shared" si="2"/>
        <v>343.16928000000001</v>
      </c>
      <c r="N34" s="155"/>
      <c r="O34" s="173"/>
      <c r="P34" s="168">
        <f t="shared" si="3"/>
        <v>0</v>
      </c>
      <c r="Q34" s="149">
        <v>95.04</v>
      </c>
      <c r="R34" s="150">
        <v>2677.097739130435</v>
      </c>
      <c r="S34" s="151">
        <f t="shared" ref="S34" si="27">Q34+R34</f>
        <v>2772.137739130435</v>
      </c>
      <c r="T34" s="160"/>
      <c r="U34" s="161"/>
      <c r="V34" s="154">
        <f t="shared" si="5"/>
        <v>0</v>
      </c>
      <c r="W34" s="149">
        <v>238.92</v>
      </c>
      <c r="X34" s="150">
        <v>290.13600000000002</v>
      </c>
      <c r="Y34" s="151">
        <f t="shared" si="6"/>
        <v>529.05600000000004</v>
      </c>
      <c r="Z34" s="217">
        <v>0</v>
      </c>
      <c r="AA34" s="218">
        <v>493.24969249999987</v>
      </c>
      <c r="AB34" s="207">
        <f t="shared" si="7"/>
        <v>493.24969249999987</v>
      </c>
      <c r="AC34" s="169">
        <v>0</v>
      </c>
      <c r="AD34" s="176"/>
      <c r="AE34" s="157">
        <f t="shared" si="8"/>
        <v>0</v>
      </c>
      <c r="AF34" s="165">
        <f t="shared" si="9"/>
        <v>423.96000000000004</v>
      </c>
      <c r="AG34" s="166">
        <f t="shared" si="10"/>
        <v>3731.2528991304353</v>
      </c>
      <c r="AH34" s="167">
        <f t="shared" si="11"/>
        <v>4155.2128991304353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5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49">
        <v>0</v>
      </c>
      <c r="I35" s="150">
        <v>30</v>
      </c>
      <c r="J35" s="151">
        <f t="shared" ref="J35" si="28">SUM(H35:I35)</f>
        <v>30</v>
      </c>
      <c r="K35" s="155">
        <v>75</v>
      </c>
      <c r="L35" s="156">
        <v>295.36415999999997</v>
      </c>
      <c r="M35" s="157">
        <f t="shared" si="2"/>
        <v>370.36415999999997</v>
      </c>
      <c r="N35" s="155"/>
      <c r="O35" s="156"/>
      <c r="P35" s="168">
        <f t="shared" si="3"/>
        <v>0</v>
      </c>
      <c r="Q35" s="149">
        <v>306.24</v>
      </c>
      <c r="R35" s="150">
        <v>2940.7993043478259</v>
      </c>
      <c r="S35" s="151">
        <f t="shared" si="4"/>
        <v>3247.0393043478261</v>
      </c>
      <c r="T35" s="160"/>
      <c r="U35" s="161"/>
      <c r="V35" s="154">
        <f t="shared" si="5"/>
        <v>0</v>
      </c>
      <c r="W35" s="149">
        <v>175.56</v>
      </c>
      <c r="X35" s="150">
        <v>307.29599999999999</v>
      </c>
      <c r="Y35" s="151">
        <f t="shared" si="6"/>
        <v>482.85599999999999</v>
      </c>
      <c r="Z35" s="217">
        <v>0</v>
      </c>
      <c r="AA35" s="218">
        <v>667.31199999999978</v>
      </c>
      <c r="AB35" s="207">
        <f t="shared" si="7"/>
        <v>667.31199999999978</v>
      </c>
      <c r="AC35" s="169">
        <v>0</v>
      </c>
      <c r="AD35" s="176"/>
      <c r="AE35" s="157">
        <f t="shared" si="8"/>
        <v>0</v>
      </c>
      <c r="AF35" s="165">
        <f t="shared" si="9"/>
        <v>556.79999999999995</v>
      </c>
      <c r="AG35" s="166">
        <f t="shared" si="10"/>
        <v>4240.7714643478257</v>
      </c>
      <c r="AH35" s="167">
        <f t="shared" si="11"/>
        <v>4797.5714643478259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5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49">
        <v>0</v>
      </c>
      <c r="I36" s="150">
        <v>21.759999999999998</v>
      </c>
      <c r="J36" s="151">
        <f t="shared" ref="J36" si="29">SUM(H36:I36)</f>
        <v>21.759999999999998</v>
      </c>
      <c r="K36" s="155">
        <v>10</v>
      </c>
      <c r="L36" s="156">
        <v>316.46159999999998</v>
      </c>
      <c r="M36" s="157">
        <f t="shared" si="2"/>
        <v>326.46159999999998</v>
      </c>
      <c r="N36" s="155"/>
      <c r="O36" s="156"/>
      <c r="P36" s="168">
        <f t="shared" si="3"/>
        <v>0</v>
      </c>
      <c r="Q36" s="149">
        <v>205.92</v>
      </c>
      <c r="R36" s="150">
        <v>1988.1307327433628</v>
      </c>
      <c r="S36" s="151">
        <f t="shared" ref="S36" si="30">Q36+R36</f>
        <v>2194.0507327433629</v>
      </c>
      <c r="T36" s="160"/>
      <c r="U36" s="161"/>
      <c r="V36" s="154">
        <f t="shared" si="5"/>
        <v>0</v>
      </c>
      <c r="W36" s="149">
        <v>229.15199999999999</v>
      </c>
      <c r="X36" s="150">
        <v>312.31200000000001</v>
      </c>
      <c r="Y36" s="151">
        <f t="shared" si="6"/>
        <v>541.46399999999994</v>
      </c>
      <c r="Z36" s="217">
        <v>0</v>
      </c>
      <c r="AA36" s="218">
        <v>223.66599999999997</v>
      </c>
      <c r="AB36" s="207">
        <f t="shared" si="7"/>
        <v>223.66599999999997</v>
      </c>
      <c r="AC36" s="169">
        <v>0</v>
      </c>
      <c r="AD36" s="176"/>
      <c r="AE36" s="157">
        <f t="shared" si="8"/>
        <v>0</v>
      </c>
      <c r="AF36" s="165">
        <f t="shared" si="9"/>
        <v>445.072</v>
      </c>
      <c r="AG36" s="166">
        <f t="shared" si="10"/>
        <v>2862.3303327433628</v>
      </c>
      <c r="AH36" s="167">
        <f t="shared" si="11"/>
        <v>3307.4023327433629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5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49">
        <v>0</v>
      </c>
      <c r="I37" s="150">
        <v>20.34</v>
      </c>
      <c r="J37" s="151">
        <f t="shared" ref="J37" si="31">SUM(H37:I37)</f>
        <v>20.34</v>
      </c>
      <c r="K37" s="155">
        <v>5</v>
      </c>
      <c r="L37" s="156">
        <v>400.85136</v>
      </c>
      <c r="M37" s="157">
        <f t="shared" si="2"/>
        <v>405.85136</v>
      </c>
      <c r="N37" s="155"/>
      <c r="O37" s="156"/>
      <c r="P37" s="168">
        <f t="shared" si="3"/>
        <v>0</v>
      </c>
      <c r="Q37" s="149">
        <v>184.8</v>
      </c>
      <c r="R37" s="150">
        <v>1800.5947826086956</v>
      </c>
      <c r="S37" s="151">
        <f t="shared" si="4"/>
        <v>1985.3947826086956</v>
      </c>
      <c r="T37" s="160"/>
      <c r="U37" s="161"/>
      <c r="V37" s="154">
        <f t="shared" si="5"/>
        <v>0</v>
      </c>
      <c r="W37" s="149">
        <v>232.84800000000001</v>
      </c>
      <c r="X37" s="150">
        <v>329.20800000000003</v>
      </c>
      <c r="Y37" s="151">
        <f t="shared" si="6"/>
        <v>562.05600000000004</v>
      </c>
      <c r="Z37" s="217">
        <v>0</v>
      </c>
      <c r="AA37" s="218">
        <v>239.22824999999997</v>
      </c>
      <c r="AB37" s="207">
        <f t="shared" si="7"/>
        <v>239.22824999999997</v>
      </c>
      <c r="AC37" s="169">
        <v>0</v>
      </c>
      <c r="AD37" s="176"/>
      <c r="AE37" s="157">
        <f t="shared" si="8"/>
        <v>0</v>
      </c>
      <c r="AF37" s="165">
        <f t="shared" si="9"/>
        <v>422.64800000000002</v>
      </c>
      <c r="AG37" s="166">
        <f t="shared" si="10"/>
        <v>2790.2223926086958</v>
      </c>
      <c r="AH37" s="167">
        <f t="shared" si="11"/>
        <v>3212.870392608696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5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49">
        <v>0</v>
      </c>
      <c r="I38" s="150">
        <v>54.560000000000009</v>
      </c>
      <c r="J38" s="151">
        <f t="shared" ref="J38" si="32">SUM(H38:I38)</f>
        <v>54.560000000000009</v>
      </c>
      <c r="K38" s="155">
        <v>5</v>
      </c>
      <c r="L38" s="156">
        <v>443.0462399999999</v>
      </c>
      <c r="M38" s="157">
        <f t="shared" si="2"/>
        <v>448.0462399999999</v>
      </c>
      <c r="N38" s="155"/>
      <c r="O38" s="156"/>
      <c r="P38" s="168">
        <f t="shared" si="3"/>
        <v>0</v>
      </c>
      <c r="Q38" s="149">
        <v>121.44</v>
      </c>
      <c r="R38" s="150">
        <v>1652.64</v>
      </c>
      <c r="S38" s="151">
        <f t="shared" ref="S38" si="33">Q38+R38</f>
        <v>1774.0800000000002</v>
      </c>
      <c r="T38" s="160"/>
      <c r="U38" s="161"/>
      <c r="V38" s="154">
        <f t="shared" si="5"/>
        <v>0</v>
      </c>
      <c r="W38" s="149">
        <v>188.232</v>
      </c>
      <c r="X38" s="150">
        <v>269.80799999999999</v>
      </c>
      <c r="Y38" s="151">
        <f t="shared" ref="Y38" si="34">SUM(W38:X38)</f>
        <v>458.03999999999996</v>
      </c>
      <c r="Z38" s="217">
        <v>0</v>
      </c>
      <c r="AA38" s="218">
        <v>270.76824999999997</v>
      </c>
      <c r="AB38" s="207">
        <f t="shared" si="7"/>
        <v>270.76824999999997</v>
      </c>
      <c r="AC38" s="169">
        <v>0</v>
      </c>
      <c r="AD38" s="176"/>
      <c r="AE38" s="157">
        <f t="shared" si="8"/>
        <v>0</v>
      </c>
      <c r="AF38" s="165">
        <f t="shared" si="9"/>
        <v>314.67200000000003</v>
      </c>
      <c r="AG38" s="166">
        <f t="shared" si="10"/>
        <v>2690.82249</v>
      </c>
      <c r="AH38" s="167">
        <f t="shared" si="11"/>
        <v>3005.49449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5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49">
        <v>0</v>
      </c>
      <c r="I39" s="150">
        <v>26.88</v>
      </c>
      <c r="J39" s="151">
        <f t="shared" ref="J39" si="35">SUM(H39:I39)</f>
        <v>26.88</v>
      </c>
      <c r="K39" s="155">
        <v>5</v>
      </c>
      <c r="L39" s="156">
        <v>464.1436799999999</v>
      </c>
      <c r="M39" s="157">
        <f t="shared" si="2"/>
        <v>469.1436799999999</v>
      </c>
      <c r="N39" s="155"/>
      <c r="O39" s="156"/>
      <c r="P39" s="168">
        <f t="shared" si="3"/>
        <v>0</v>
      </c>
      <c r="Q39" s="149">
        <v>137.28</v>
      </c>
      <c r="R39" s="150">
        <v>1938.6047999999998</v>
      </c>
      <c r="S39" s="151">
        <f t="shared" si="4"/>
        <v>2075.8847999999998</v>
      </c>
      <c r="T39" s="170"/>
      <c r="U39" s="153"/>
      <c r="V39" s="162">
        <f t="shared" si="5"/>
        <v>0</v>
      </c>
      <c r="W39" s="149">
        <v>303.072</v>
      </c>
      <c r="X39" s="150">
        <v>227.83199999999999</v>
      </c>
      <c r="Y39" s="151">
        <f t="shared" si="6"/>
        <v>530.904</v>
      </c>
      <c r="Z39" s="217">
        <v>0</v>
      </c>
      <c r="AA39" s="218">
        <v>150.80500000000001</v>
      </c>
      <c r="AB39" s="207">
        <f t="shared" si="7"/>
        <v>150.80500000000001</v>
      </c>
      <c r="AC39" s="169">
        <v>0</v>
      </c>
      <c r="AD39" s="176"/>
      <c r="AE39" s="157">
        <f t="shared" si="8"/>
        <v>0</v>
      </c>
      <c r="AF39" s="165">
        <f t="shared" si="9"/>
        <v>445.35199999999998</v>
      </c>
      <c r="AG39" s="166">
        <f t="shared" si="10"/>
        <v>2808.2654799999996</v>
      </c>
      <c r="AH39" s="167">
        <f t="shared" si="11"/>
        <v>3253.6174799999994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5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49">
        <v>0</v>
      </c>
      <c r="I40" s="150">
        <v>77.180000000000007</v>
      </c>
      <c r="J40" s="151">
        <f t="shared" ref="J40" si="36">SUM(H40:I40)</f>
        <v>77.180000000000007</v>
      </c>
      <c r="K40" s="155">
        <v>5</v>
      </c>
      <c r="L40" s="156">
        <v>548.53343999999993</v>
      </c>
      <c r="M40" s="157">
        <f t="shared" si="2"/>
        <v>553.53343999999993</v>
      </c>
      <c r="N40" s="155"/>
      <c r="O40" s="156"/>
      <c r="P40" s="168">
        <f t="shared" si="3"/>
        <v>0</v>
      </c>
      <c r="Q40" s="149">
        <v>110.88</v>
      </c>
      <c r="R40" s="150">
        <v>2243.7359999999999</v>
      </c>
      <c r="S40" s="151">
        <f t="shared" si="4"/>
        <v>2354.616</v>
      </c>
      <c r="T40" s="170"/>
      <c r="U40" s="153"/>
      <c r="V40" s="162">
        <f t="shared" si="5"/>
        <v>0</v>
      </c>
      <c r="W40" s="149">
        <v>313.89600000000002</v>
      </c>
      <c r="X40" s="150">
        <v>254.49600000000001</v>
      </c>
      <c r="Y40" s="151">
        <f t="shared" si="6"/>
        <v>568.39200000000005</v>
      </c>
      <c r="Z40" s="217">
        <v>0</v>
      </c>
      <c r="AA40" s="218">
        <v>145.81224999999998</v>
      </c>
      <c r="AB40" s="207">
        <f t="shared" si="7"/>
        <v>145.81224999999998</v>
      </c>
      <c r="AC40" s="169">
        <v>0</v>
      </c>
      <c r="AD40" s="176"/>
      <c r="AE40" s="157">
        <f t="shared" si="8"/>
        <v>0</v>
      </c>
      <c r="AF40" s="165">
        <f t="shared" si="9"/>
        <v>429.77600000000001</v>
      </c>
      <c r="AG40" s="166">
        <f t="shared" si="10"/>
        <v>3269.7576899999999</v>
      </c>
      <c r="AH40" s="167">
        <f t="shared" si="11"/>
        <v>3699.5336899999998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5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49">
        <v>0</v>
      </c>
      <c r="I41" s="150">
        <v>31.200000000000003</v>
      </c>
      <c r="J41" s="151">
        <f t="shared" ref="J41" si="37">SUM(H41:I41)</f>
        <v>31.200000000000003</v>
      </c>
      <c r="K41" s="155">
        <v>5</v>
      </c>
      <c r="L41" s="156">
        <v>527.43600000000004</v>
      </c>
      <c r="M41" s="157">
        <f t="shared" si="2"/>
        <v>532.43600000000004</v>
      </c>
      <c r="N41" s="155"/>
      <c r="O41" s="156"/>
      <c r="P41" s="168">
        <f t="shared" ref="P41:P60" si="38">N41+O41</f>
        <v>0</v>
      </c>
      <c r="Q41" s="149">
        <v>121.44</v>
      </c>
      <c r="R41" s="150">
        <v>2409.1583999999998</v>
      </c>
      <c r="S41" s="151">
        <f t="shared" si="4"/>
        <v>2530.5983999999999</v>
      </c>
      <c r="T41" s="170">
        <v>0</v>
      </c>
      <c r="U41" s="153">
        <v>0</v>
      </c>
      <c r="V41" s="162">
        <f t="shared" ref="V41:V60" si="39">T41+U41</f>
        <v>0</v>
      </c>
      <c r="W41" s="149">
        <v>189.55199999999999</v>
      </c>
      <c r="X41" s="150">
        <v>308.08800000000002</v>
      </c>
      <c r="Y41" s="151">
        <f>SUM(W41:X41)</f>
        <v>497.64</v>
      </c>
      <c r="Z41" s="217">
        <v>0</v>
      </c>
      <c r="AA41" s="218">
        <v>208.48779999999991</v>
      </c>
      <c r="AB41" s="207">
        <f t="shared" si="7"/>
        <v>208.48779999999991</v>
      </c>
      <c r="AC41" s="169">
        <v>0</v>
      </c>
      <c r="AD41" s="176"/>
      <c r="AE41" s="157">
        <f t="shared" si="8"/>
        <v>0</v>
      </c>
      <c r="AF41" s="165">
        <f t="shared" ref="AF41:AF60" si="40">B41+E41+H41+K41+N41+Q41+T41+W41+Z41+AC41</f>
        <v>315.99199999999996</v>
      </c>
      <c r="AG41" s="166">
        <f t="shared" ref="AG41:AG60" si="41">C41+F41+I41+L41+O41+R41+U41+X41+AA41+AD41</f>
        <v>3484.3701999999998</v>
      </c>
      <c r="AH41" s="167">
        <f t="shared" si="11"/>
        <v>3800.3621999999996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5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49">
        <v>0</v>
      </c>
      <c r="I42" s="150">
        <v>97.694749999999971</v>
      </c>
      <c r="J42" s="151">
        <f t="shared" ref="J42" si="42">SUM(H42:I42)</f>
        <v>97.694749999999971</v>
      </c>
      <c r="K42" s="155">
        <v>5</v>
      </c>
      <c r="L42" s="156">
        <v>464.1436799999999</v>
      </c>
      <c r="M42" s="157">
        <f t="shared" si="2"/>
        <v>469.1436799999999</v>
      </c>
      <c r="N42" s="155"/>
      <c r="O42" s="156"/>
      <c r="P42" s="168">
        <f t="shared" si="38"/>
        <v>0</v>
      </c>
      <c r="Q42" s="149">
        <v>63.36</v>
      </c>
      <c r="R42" s="150">
        <v>2145.2112000000002</v>
      </c>
      <c r="S42" s="151">
        <f t="shared" si="4"/>
        <v>2208.5712000000003</v>
      </c>
      <c r="T42" s="170">
        <v>0</v>
      </c>
      <c r="U42" s="153">
        <v>0</v>
      </c>
      <c r="V42" s="162">
        <f t="shared" si="39"/>
        <v>0</v>
      </c>
      <c r="W42" s="149">
        <v>130.15199999999999</v>
      </c>
      <c r="X42" s="150">
        <v>315.48</v>
      </c>
      <c r="Y42" s="151">
        <f>SUM(W42:X42)</f>
        <v>445.63200000000001</v>
      </c>
      <c r="Z42" s="217">
        <v>0</v>
      </c>
      <c r="AA42" s="218">
        <v>253.71874999999997</v>
      </c>
      <c r="AB42" s="207">
        <f t="shared" si="7"/>
        <v>253.71874999999997</v>
      </c>
      <c r="AC42" s="169">
        <v>0</v>
      </c>
      <c r="AD42" s="176"/>
      <c r="AE42" s="157">
        <f t="shared" si="8"/>
        <v>0</v>
      </c>
      <c r="AF42" s="165">
        <f t="shared" si="40"/>
        <v>198.512</v>
      </c>
      <c r="AG42" s="166">
        <f t="shared" si="41"/>
        <v>3276.24838</v>
      </c>
      <c r="AH42" s="167">
        <f t="shared" si="11"/>
        <v>3474.7603800000002</v>
      </c>
      <c r="AJ42" s="216">
        <v>465.286</v>
      </c>
      <c r="AK42" s="216">
        <v>2988.5903699999999</v>
      </c>
      <c r="AL42" s="216">
        <v>3453.87637</v>
      </c>
    </row>
    <row r="43" spans="1:38" x14ac:dyDescent="0.25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49">
        <v>0</v>
      </c>
      <c r="I43" s="150">
        <v>182.54500000000002</v>
      </c>
      <c r="J43" s="151">
        <f t="shared" ref="J43" si="43">SUM(H43:I43)</f>
        <v>182.54500000000002</v>
      </c>
      <c r="K43" s="155">
        <v>5</v>
      </c>
      <c r="L43" s="156">
        <v>506.33856000000003</v>
      </c>
      <c r="M43" s="157">
        <f t="shared" si="2"/>
        <v>511.33856000000003</v>
      </c>
      <c r="N43" s="155"/>
      <c r="O43" s="156"/>
      <c r="P43" s="168">
        <f t="shared" si="38"/>
        <v>0</v>
      </c>
      <c r="Q43" s="149">
        <v>121.44</v>
      </c>
      <c r="R43" s="150">
        <v>1907.1360000000004</v>
      </c>
      <c r="S43" s="151">
        <f t="shared" si="4"/>
        <v>2028.5760000000005</v>
      </c>
      <c r="T43" s="170">
        <v>0</v>
      </c>
      <c r="U43" s="153">
        <v>0</v>
      </c>
      <c r="V43" s="162">
        <f t="shared" si="39"/>
        <v>0</v>
      </c>
      <c r="W43" s="149">
        <v>118.536</v>
      </c>
      <c r="X43" s="150">
        <v>364.584</v>
      </c>
      <c r="Y43" s="151">
        <f t="shared" si="6"/>
        <v>483.12</v>
      </c>
      <c r="Z43" s="217">
        <v>0</v>
      </c>
      <c r="AA43" s="218">
        <v>335.67274999999995</v>
      </c>
      <c r="AB43" s="207">
        <f t="shared" si="7"/>
        <v>335.67274999999995</v>
      </c>
      <c r="AC43" s="169">
        <v>0</v>
      </c>
      <c r="AD43" s="176"/>
      <c r="AE43" s="157">
        <f t="shared" si="8"/>
        <v>0</v>
      </c>
      <c r="AF43" s="165">
        <f t="shared" si="40"/>
        <v>244.976</v>
      </c>
      <c r="AG43" s="166">
        <f t="shared" si="41"/>
        <v>3296.2763100000002</v>
      </c>
      <c r="AH43" s="167">
        <f t="shared" si="11"/>
        <v>3541.2523100000003</v>
      </c>
      <c r="AJ43" s="216">
        <v>464.15</v>
      </c>
      <c r="AK43" s="216">
        <v>3044.27234</v>
      </c>
      <c r="AL43" s="216">
        <v>3508.4223400000001</v>
      </c>
    </row>
    <row r="44" spans="1:38" x14ac:dyDescent="0.25">
      <c r="A44" s="80">
        <v>36</v>
      </c>
      <c r="B44" s="149">
        <v>47</v>
      </c>
      <c r="C44" s="150">
        <v>0</v>
      </c>
      <c r="D44" s="151">
        <f t="shared" si="0"/>
        <v>47</v>
      </c>
      <c r="E44" s="155"/>
      <c r="F44" s="156"/>
      <c r="G44" s="157">
        <f t="shared" si="13"/>
        <v>0</v>
      </c>
      <c r="H44" s="149">
        <v>0</v>
      </c>
      <c r="I44" s="150">
        <v>48.582999999999998</v>
      </c>
      <c r="J44" s="151">
        <f t="shared" ref="J44" si="44">SUM(H44:I44)</f>
        <v>48.582999999999998</v>
      </c>
      <c r="K44" s="155">
        <v>5</v>
      </c>
      <c r="L44" s="156">
        <v>506.33856000000003</v>
      </c>
      <c r="M44" s="157">
        <f t="shared" si="2"/>
        <v>511.33856000000003</v>
      </c>
      <c r="N44" s="155"/>
      <c r="O44" s="156"/>
      <c r="P44" s="168">
        <f t="shared" si="38"/>
        <v>0</v>
      </c>
      <c r="Q44" s="149">
        <v>36.96</v>
      </c>
      <c r="R44" s="150">
        <v>1943.0400000000002</v>
      </c>
      <c r="S44" s="151">
        <f t="shared" si="4"/>
        <v>1980.0000000000002</v>
      </c>
      <c r="T44" s="170">
        <v>0</v>
      </c>
      <c r="U44" s="153">
        <v>0</v>
      </c>
      <c r="V44" s="162">
        <f t="shared" si="39"/>
        <v>0</v>
      </c>
      <c r="W44" s="149">
        <v>156.55199999999999</v>
      </c>
      <c r="X44" s="150">
        <v>309.67200000000003</v>
      </c>
      <c r="Y44" s="151">
        <f t="shared" si="6"/>
        <v>466.22400000000005</v>
      </c>
      <c r="Z44" s="217">
        <v>0</v>
      </c>
      <c r="AA44" s="218">
        <v>130.75</v>
      </c>
      <c r="AB44" s="207">
        <f t="shared" si="7"/>
        <v>130.75</v>
      </c>
      <c r="AC44" s="169">
        <v>0</v>
      </c>
      <c r="AD44" s="176"/>
      <c r="AE44" s="157">
        <f t="shared" si="8"/>
        <v>0</v>
      </c>
      <c r="AF44" s="165">
        <f t="shared" si="40"/>
        <v>245.512</v>
      </c>
      <c r="AG44" s="166">
        <f t="shared" si="41"/>
        <v>2938.3835600000002</v>
      </c>
      <c r="AH44" s="167">
        <f t="shared" si="11"/>
        <v>3183.8955600000004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5">
      <c r="A45" s="80">
        <v>37</v>
      </c>
      <c r="B45" s="149">
        <v>117.5</v>
      </c>
      <c r="C45" s="150">
        <v>0</v>
      </c>
      <c r="D45" s="151">
        <f t="shared" si="0"/>
        <v>117.5</v>
      </c>
      <c r="E45" s="155"/>
      <c r="F45" s="156"/>
      <c r="G45" s="157">
        <f t="shared" si="13"/>
        <v>0</v>
      </c>
      <c r="H45" s="149">
        <v>0</v>
      </c>
      <c r="I45" s="150">
        <v>65.834999999999994</v>
      </c>
      <c r="J45" s="151">
        <f t="shared" ref="J45" si="45">SUM(H45:I45)</f>
        <v>65.834999999999994</v>
      </c>
      <c r="K45" s="155">
        <v>5</v>
      </c>
      <c r="L45" s="156">
        <v>443.0462399999999</v>
      </c>
      <c r="M45" s="157">
        <f t="shared" si="2"/>
        <v>448.0462399999999</v>
      </c>
      <c r="N45" s="155"/>
      <c r="O45" s="156"/>
      <c r="P45" s="168">
        <f t="shared" si="38"/>
        <v>0</v>
      </c>
      <c r="Q45" s="149">
        <v>31.68</v>
      </c>
      <c r="R45" s="150">
        <v>1837.44</v>
      </c>
      <c r="S45" s="151">
        <f t="shared" si="4"/>
        <v>1869.1200000000001</v>
      </c>
      <c r="T45" s="149">
        <v>0</v>
      </c>
      <c r="U45" s="150">
        <v>10.928000000000001</v>
      </c>
      <c r="V45" s="151">
        <f t="shared" si="39"/>
        <v>10.928000000000001</v>
      </c>
      <c r="W45" s="149">
        <v>82.896000000000001</v>
      </c>
      <c r="X45" s="150">
        <v>316.8</v>
      </c>
      <c r="Y45" s="151">
        <f t="shared" si="6"/>
        <v>399.69600000000003</v>
      </c>
      <c r="Z45" s="217">
        <v>0</v>
      </c>
      <c r="AA45" s="218">
        <v>275</v>
      </c>
      <c r="AB45" s="207">
        <f t="shared" si="7"/>
        <v>275</v>
      </c>
      <c r="AC45" s="169">
        <v>0</v>
      </c>
      <c r="AD45" s="176"/>
      <c r="AE45" s="157">
        <f t="shared" si="8"/>
        <v>0</v>
      </c>
      <c r="AF45" s="165">
        <f t="shared" si="40"/>
        <v>237.07600000000002</v>
      </c>
      <c r="AG45" s="166">
        <f t="shared" si="41"/>
        <v>2949.0492399999998</v>
      </c>
      <c r="AH45" s="167">
        <f t="shared" si="11"/>
        <v>3186.1252399999998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5">
      <c r="A46" s="80">
        <v>38</v>
      </c>
      <c r="B46" s="149">
        <v>97.75</v>
      </c>
      <c r="C46" s="150">
        <v>0</v>
      </c>
      <c r="D46" s="151">
        <f t="shared" si="0"/>
        <v>97.75</v>
      </c>
      <c r="E46" s="177"/>
      <c r="F46" s="173"/>
      <c r="G46" s="157">
        <f t="shared" si="13"/>
        <v>0</v>
      </c>
      <c r="H46" s="149">
        <v>0</v>
      </c>
      <c r="I46" s="150">
        <v>119.343</v>
      </c>
      <c r="J46" s="151">
        <f t="shared" ref="J46:J47" si="46">SUM(H46:I46)</f>
        <v>119.343</v>
      </c>
      <c r="K46" s="155">
        <v>5</v>
      </c>
      <c r="L46" s="156">
        <v>379.75391999999999</v>
      </c>
      <c r="M46" s="157">
        <f t="shared" si="2"/>
        <v>384.75391999999999</v>
      </c>
      <c r="N46" s="155"/>
      <c r="O46" s="156"/>
      <c r="P46" s="168">
        <f t="shared" si="38"/>
        <v>0</v>
      </c>
      <c r="Q46" s="149">
        <v>26.4</v>
      </c>
      <c r="R46" s="150">
        <v>1404.8473043478261</v>
      </c>
      <c r="S46" s="151">
        <f t="shared" si="4"/>
        <v>1431.2473043478262</v>
      </c>
      <c r="T46" s="149">
        <v>0</v>
      </c>
      <c r="U46" s="150">
        <v>40.737249999999996</v>
      </c>
      <c r="V46" s="151">
        <f t="shared" si="39"/>
        <v>40.737249999999996</v>
      </c>
      <c r="W46" s="149">
        <v>40.392000000000003</v>
      </c>
      <c r="X46" s="150">
        <v>208.82400000000001</v>
      </c>
      <c r="Y46" s="151">
        <f t="shared" si="6"/>
        <v>249.21600000000001</v>
      </c>
      <c r="Z46" s="217">
        <v>0</v>
      </c>
      <c r="AA46" s="218">
        <v>166.25</v>
      </c>
      <c r="AB46" s="207">
        <f t="shared" si="7"/>
        <v>166.25</v>
      </c>
      <c r="AC46" s="169">
        <v>0</v>
      </c>
      <c r="AD46" s="176"/>
      <c r="AE46" s="157">
        <f t="shared" si="8"/>
        <v>0</v>
      </c>
      <c r="AF46" s="165">
        <f t="shared" si="40"/>
        <v>169.542</v>
      </c>
      <c r="AG46" s="166">
        <f t="shared" si="41"/>
        <v>2319.7554743478258</v>
      </c>
      <c r="AH46" s="167">
        <f t="shared" si="11"/>
        <v>2489.2974743478258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5">
      <c r="A47" s="80">
        <v>39</v>
      </c>
      <c r="B47" s="149">
        <v>301</v>
      </c>
      <c r="C47" s="150">
        <v>0</v>
      </c>
      <c r="D47" s="151">
        <f t="shared" si="0"/>
        <v>301</v>
      </c>
      <c r="E47" s="158"/>
      <c r="F47" s="159"/>
      <c r="G47" s="157">
        <f t="shared" si="13"/>
        <v>0</v>
      </c>
      <c r="H47" s="149">
        <v>0</v>
      </c>
      <c r="I47" s="150">
        <v>213.648</v>
      </c>
      <c r="J47" s="151">
        <f t="shared" si="46"/>
        <v>213.648</v>
      </c>
      <c r="K47" s="155">
        <v>5</v>
      </c>
      <c r="L47" s="156">
        <v>274.26671999999996</v>
      </c>
      <c r="M47" s="157">
        <f t="shared" si="2"/>
        <v>279.26671999999996</v>
      </c>
      <c r="N47" s="155"/>
      <c r="O47" s="156"/>
      <c r="P47" s="168">
        <f t="shared" si="38"/>
        <v>0</v>
      </c>
      <c r="Q47" s="149">
        <v>10.56</v>
      </c>
      <c r="R47" s="150">
        <v>726.15840000000003</v>
      </c>
      <c r="S47" s="151">
        <f t="shared" si="4"/>
        <v>736.71839999999997</v>
      </c>
      <c r="T47" s="149">
        <v>0</v>
      </c>
      <c r="U47" s="150">
        <v>296.38974999999994</v>
      </c>
      <c r="V47" s="151">
        <f t="shared" si="39"/>
        <v>296.38974999999994</v>
      </c>
      <c r="W47" s="149">
        <v>7.92</v>
      </c>
      <c r="X47" s="150">
        <v>76.56</v>
      </c>
      <c r="Y47" s="151">
        <f t="shared" si="6"/>
        <v>84.48</v>
      </c>
      <c r="Z47" s="217">
        <v>0</v>
      </c>
      <c r="AA47" s="218">
        <v>192</v>
      </c>
      <c r="AB47" s="207">
        <f t="shared" si="7"/>
        <v>192</v>
      </c>
      <c r="AC47" s="178"/>
      <c r="AD47" s="176"/>
      <c r="AE47" s="157">
        <f t="shared" si="8"/>
        <v>0</v>
      </c>
      <c r="AF47" s="165">
        <f t="shared" si="40"/>
        <v>324.48</v>
      </c>
      <c r="AG47" s="166">
        <f t="shared" si="41"/>
        <v>1779.0228699999998</v>
      </c>
      <c r="AH47" s="167">
        <f t="shared" si="11"/>
        <v>2103.5028699999998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5">
      <c r="A48" s="80">
        <v>40</v>
      </c>
      <c r="B48" s="149">
        <v>337.5</v>
      </c>
      <c r="C48" s="150">
        <v>0</v>
      </c>
      <c r="D48" s="151">
        <f t="shared" ref="D48" si="47">B48+C48</f>
        <v>337.5</v>
      </c>
      <c r="E48" s="158"/>
      <c r="F48" s="159"/>
      <c r="G48" s="157">
        <f t="shared" si="13"/>
        <v>0</v>
      </c>
      <c r="H48" s="149">
        <v>0</v>
      </c>
      <c r="I48" s="150">
        <v>297.12799999999999</v>
      </c>
      <c r="J48" s="151">
        <f t="shared" ref="J48" si="48">SUM(H48:I48)</f>
        <v>297.12799999999999</v>
      </c>
      <c r="K48" s="155">
        <v>5</v>
      </c>
      <c r="L48" s="156">
        <v>98</v>
      </c>
      <c r="M48" s="157">
        <f t="shared" si="2"/>
        <v>103</v>
      </c>
      <c r="N48" s="155"/>
      <c r="O48" s="156"/>
      <c r="P48" s="168">
        <f t="shared" si="38"/>
        <v>0</v>
      </c>
      <c r="Q48" s="149">
        <v>21.12</v>
      </c>
      <c r="R48" s="150">
        <v>580.80000000000007</v>
      </c>
      <c r="S48" s="151">
        <f t="shared" si="4"/>
        <v>601.92000000000007</v>
      </c>
      <c r="T48" s="149">
        <v>0</v>
      </c>
      <c r="U48" s="150">
        <v>130.02500000000001</v>
      </c>
      <c r="V48" s="151">
        <f t="shared" ref="V48" si="49">T48+U48</f>
        <v>130.02500000000001</v>
      </c>
      <c r="W48" s="149">
        <v>32.207999999999998</v>
      </c>
      <c r="X48" s="150">
        <v>309.40800000000002</v>
      </c>
      <c r="Y48" s="151">
        <f t="shared" si="6"/>
        <v>341.61599999999999</v>
      </c>
      <c r="Z48" s="217">
        <v>0</v>
      </c>
      <c r="AA48" s="218">
        <v>392.5</v>
      </c>
      <c r="AB48" s="207">
        <f t="shared" si="7"/>
        <v>392.5</v>
      </c>
      <c r="AC48" s="178"/>
      <c r="AD48" s="176"/>
      <c r="AE48" s="157">
        <f t="shared" si="8"/>
        <v>0</v>
      </c>
      <c r="AF48" s="165">
        <f t="shared" si="40"/>
        <v>395.82799999999997</v>
      </c>
      <c r="AG48" s="166">
        <f t="shared" si="41"/>
        <v>1807.8610000000003</v>
      </c>
      <c r="AH48" s="167">
        <f t="shared" si="11"/>
        <v>2203.6890000000003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5">
      <c r="A49" s="80">
        <v>41</v>
      </c>
      <c r="B49" s="155">
        <v>256.08</v>
      </c>
      <c r="C49" s="156">
        <v>0</v>
      </c>
      <c r="D49" s="154">
        <f t="shared" si="0"/>
        <v>256.08</v>
      </c>
      <c r="E49" s="158"/>
      <c r="F49" s="159"/>
      <c r="G49" s="157">
        <f t="shared" si="13"/>
        <v>0</v>
      </c>
      <c r="H49" s="149">
        <v>0</v>
      </c>
      <c r="I49" s="150">
        <v>336.80500000000001</v>
      </c>
      <c r="J49" s="151">
        <f t="shared" ref="J49" si="50">SUM(H49:I49)</f>
        <v>336.80500000000001</v>
      </c>
      <c r="K49" s="155">
        <v>5</v>
      </c>
      <c r="L49" s="156">
        <v>0</v>
      </c>
      <c r="M49" s="157">
        <f t="shared" si="2"/>
        <v>5</v>
      </c>
      <c r="N49" s="155"/>
      <c r="O49" s="156"/>
      <c r="P49" s="168">
        <f t="shared" si="38"/>
        <v>0</v>
      </c>
      <c r="Q49" s="170"/>
      <c r="R49" s="153">
        <v>316.8</v>
      </c>
      <c r="S49" s="162">
        <f t="shared" si="4"/>
        <v>316.8</v>
      </c>
      <c r="T49" s="149">
        <v>0</v>
      </c>
      <c r="U49" s="150">
        <v>1063.2420000000002</v>
      </c>
      <c r="V49" s="151">
        <f t="shared" si="39"/>
        <v>1063.2420000000002</v>
      </c>
      <c r="W49" s="149">
        <v>0</v>
      </c>
      <c r="X49" s="150">
        <v>249.48</v>
      </c>
      <c r="Y49" s="151">
        <f t="shared" si="6"/>
        <v>249.48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51">AC49+AD49</f>
        <v>0</v>
      </c>
      <c r="AF49" s="165">
        <f t="shared" si="40"/>
        <v>261.08</v>
      </c>
      <c r="AG49" s="166">
        <f t="shared" si="41"/>
        <v>2071.047</v>
      </c>
      <c r="AH49" s="167">
        <f t="shared" si="11"/>
        <v>2332.127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5">
      <c r="A50" s="80">
        <v>42</v>
      </c>
      <c r="B50" s="155">
        <v>256.08</v>
      </c>
      <c r="C50" s="156">
        <v>0</v>
      </c>
      <c r="D50" s="157">
        <f t="shared" si="0"/>
        <v>256.08</v>
      </c>
      <c r="E50" s="158"/>
      <c r="F50" s="159"/>
      <c r="G50" s="157">
        <f t="shared" si="13"/>
        <v>0</v>
      </c>
      <c r="H50" s="149">
        <v>0</v>
      </c>
      <c r="I50" s="150">
        <v>296.5</v>
      </c>
      <c r="J50" s="151">
        <f t="shared" ref="J50" si="52">SUM(H50:I50)</f>
        <v>296.5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38"/>
        <v>5.08</v>
      </c>
      <c r="Q50" s="170"/>
      <c r="R50" s="153">
        <v>68.64</v>
      </c>
      <c r="S50" s="162">
        <f t="shared" si="4"/>
        <v>68.64</v>
      </c>
      <c r="T50" s="149">
        <v>0</v>
      </c>
      <c r="U50" s="150">
        <v>1005.279</v>
      </c>
      <c r="V50" s="151">
        <f t="shared" si="39"/>
        <v>1005.279</v>
      </c>
      <c r="W50" s="152">
        <v>0</v>
      </c>
      <c r="X50" s="153">
        <v>92.4</v>
      </c>
      <c r="Y50" s="154">
        <f t="shared" si="6"/>
        <v>92.4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51"/>
        <v>0</v>
      </c>
      <c r="AF50" s="165">
        <f t="shared" si="40"/>
        <v>256.08</v>
      </c>
      <c r="AG50" s="166">
        <f t="shared" si="41"/>
        <v>1603.4190000000001</v>
      </c>
      <c r="AH50" s="167">
        <f t="shared" si="11"/>
        <v>1859.499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5">
      <c r="A51" s="80">
        <v>43</v>
      </c>
      <c r="B51" s="155">
        <v>274.56</v>
      </c>
      <c r="C51" s="156">
        <v>0</v>
      </c>
      <c r="D51" s="157">
        <f t="shared" si="0"/>
        <v>274.56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ref="J51:J60" si="53">SUM(H51:I51)</f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38"/>
        <v>5.08</v>
      </c>
      <c r="Q51" s="170"/>
      <c r="R51" s="153">
        <v>21.12</v>
      </c>
      <c r="S51" s="162">
        <f t="shared" si="4"/>
        <v>21.12</v>
      </c>
      <c r="T51" s="149">
        <v>0</v>
      </c>
      <c r="U51" s="150">
        <v>586.93375000000003</v>
      </c>
      <c r="V51" s="151">
        <f t="shared" si="39"/>
        <v>586.93375000000003</v>
      </c>
      <c r="W51" s="152">
        <v>0</v>
      </c>
      <c r="X51" s="153">
        <v>51.216000000000001</v>
      </c>
      <c r="Y51" s="154">
        <f t="shared" si="6"/>
        <v>51.216000000000001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51"/>
        <v>0</v>
      </c>
      <c r="AF51" s="165">
        <f t="shared" si="40"/>
        <v>360.30374999999998</v>
      </c>
      <c r="AG51" s="166">
        <f t="shared" si="41"/>
        <v>1165.6003599999999</v>
      </c>
      <c r="AH51" s="167">
        <f t="shared" si="11"/>
        <v>1525.9041099999999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5">
      <c r="A52" s="80">
        <v>44</v>
      </c>
      <c r="B52" s="155">
        <v>274.56</v>
      </c>
      <c r="C52" s="156">
        <v>0</v>
      </c>
      <c r="D52" s="157">
        <f t="shared" si="0"/>
        <v>274.56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53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38"/>
        <v>5.08</v>
      </c>
      <c r="Q52" s="152"/>
      <c r="R52" s="153">
        <v>36.96</v>
      </c>
      <c r="S52" s="162">
        <f t="shared" si="4"/>
        <v>36.96</v>
      </c>
      <c r="T52" s="170">
        <v>0</v>
      </c>
      <c r="U52" s="153">
        <v>1285.2417499999997</v>
      </c>
      <c r="V52" s="162">
        <f t="shared" si="39"/>
        <v>1285.2417499999997</v>
      </c>
      <c r="W52" s="152">
        <v>0</v>
      </c>
      <c r="X52" s="153">
        <v>26.4</v>
      </c>
      <c r="Y52" s="154">
        <f t="shared" si="6"/>
        <v>26.4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51"/>
        <v>0</v>
      </c>
      <c r="AF52" s="165">
        <f t="shared" si="40"/>
        <v>386.44124999999997</v>
      </c>
      <c r="AG52" s="166">
        <f t="shared" si="41"/>
        <v>1751.3294999999998</v>
      </c>
      <c r="AH52" s="167">
        <f t="shared" si="11"/>
        <v>2137.7707499999997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5">
      <c r="A53" s="80">
        <v>45</v>
      </c>
      <c r="B53" s="155">
        <v>274.56</v>
      </c>
      <c r="C53" s="156">
        <v>81.84</v>
      </c>
      <c r="D53" s="157">
        <f t="shared" si="0"/>
        <v>356.4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53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/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39"/>
        <v>1509</v>
      </c>
      <c r="W53" s="152">
        <v>0</v>
      </c>
      <c r="X53" s="153">
        <v>21.12</v>
      </c>
      <c r="Y53" s="154">
        <f t="shared" si="6"/>
        <v>21.12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51"/>
        <v>0</v>
      </c>
      <c r="AF53" s="165">
        <f t="shared" si="40"/>
        <v>467.08499999999998</v>
      </c>
      <c r="AG53" s="166">
        <f t="shared" si="41"/>
        <v>2394.8644999999997</v>
      </c>
      <c r="AH53" s="167">
        <f t="shared" si="11"/>
        <v>2861.9494999999997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5">
      <c r="A54" s="80">
        <v>46</v>
      </c>
      <c r="B54" s="155">
        <v>248.16</v>
      </c>
      <c r="C54" s="156">
        <v>150.47999999999999</v>
      </c>
      <c r="D54" s="157">
        <f t="shared" si="0"/>
        <v>398.64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53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/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39"/>
        <v>1523.75</v>
      </c>
      <c r="W54" s="152">
        <v>0</v>
      </c>
      <c r="X54" s="153">
        <v>21.12</v>
      </c>
      <c r="Y54" s="154">
        <f t="shared" si="6"/>
        <v>21.12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51"/>
        <v>0</v>
      </c>
      <c r="AF54" s="165">
        <f t="shared" si="40"/>
        <v>417.73500000000001</v>
      </c>
      <c r="AG54" s="166">
        <f t="shared" si="41"/>
        <v>2400.9085</v>
      </c>
      <c r="AH54" s="167">
        <f t="shared" si="11"/>
        <v>2818.6435000000001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5">
      <c r="A55" s="80">
        <v>47</v>
      </c>
      <c r="B55" s="155">
        <v>242.88</v>
      </c>
      <c r="C55" s="156">
        <v>198</v>
      </c>
      <c r="D55" s="157">
        <f t="shared" si="0"/>
        <v>440.88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53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54">Q55+R55</f>
        <v>21.12</v>
      </c>
      <c r="T55" s="160">
        <v>0</v>
      </c>
      <c r="U55" s="180">
        <v>444.75</v>
      </c>
      <c r="V55" s="154">
        <f t="shared" si="39"/>
        <v>444.75</v>
      </c>
      <c r="W55" s="152">
        <v>0</v>
      </c>
      <c r="X55" s="153">
        <v>5.28</v>
      </c>
      <c r="Y55" s="154">
        <f t="shared" si="6"/>
        <v>5.28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51"/>
        <v>0</v>
      </c>
      <c r="AF55" s="165">
        <f t="shared" si="40"/>
        <v>476.52375000000001</v>
      </c>
      <c r="AG55" s="166">
        <f t="shared" si="41"/>
        <v>1366.9643000000001</v>
      </c>
      <c r="AH55" s="167">
        <f t="shared" si="11"/>
        <v>1843.4880500000002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5">
      <c r="A56" s="80">
        <v>48</v>
      </c>
      <c r="B56" s="155">
        <v>330</v>
      </c>
      <c r="C56" s="156">
        <v>221.89114046511625</v>
      </c>
      <c r="D56" s="157">
        <f t="shared" si="0"/>
        <v>551.89114046511622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53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38"/>
        <v>5.08</v>
      </c>
      <c r="Q56" s="152"/>
      <c r="R56" s="153">
        <v>15.84</v>
      </c>
      <c r="S56" s="162">
        <f t="shared" si="54"/>
        <v>15.84</v>
      </c>
      <c r="T56" s="160">
        <v>0</v>
      </c>
      <c r="U56" s="180">
        <v>279</v>
      </c>
      <c r="V56" s="154">
        <f t="shared" si="39"/>
        <v>279</v>
      </c>
      <c r="W56" s="152">
        <v>0</v>
      </c>
      <c r="X56" s="153">
        <v>0</v>
      </c>
      <c r="Y56" s="154">
        <f t="shared" si="6"/>
        <v>0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51"/>
        <v>0</v>
      </c>
      <c r="AF56" s="165">
        <f t="shared" si="40"/>
        <v>485.23124999999999</v>
      </c>
      <c r="AG56" s="166">
        <f t="shared" si="41"/>
        <v>1368.4603904651165</v>
      </c>
      <c r="AH56" s="167">
        <f t="shared" si="11"/>
        <v>1853.6916404651165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5">
      <c r="A57" s="80">
        <v>49</v>
      </c>
      <c r="B57" s="158">
        <v>359.04</v>
      </c>
      <c r="C57" s="159">
        <v>264</v>
      </c>
      <c r="D57" s="157">
        <f>B57+C57</f>
        <v>623.04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53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38"/>
        <v>0</v>
      </c>
      <c r="Q57" s="152"/>
      <c r="R57" s="153">
        <v>0</v>
      </c>
      <c r="S57" s="162">
        <f t="shared" si="54"/>
        <v>0</v>
      </c>
      <c r="T57" s="160">
        <v>0</v>
      </c>
      <c r="U57" s="180">
        <v>799</v>
      </c>
      <c r="V57" s="154">
        <f t="shared" si="39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51"/>
        <v>0</v>
      </c>
      <c r="AF57" s="165">
        <f t="shared" si="40"/>
        <v>511.72125</v>
      </c>
      <c r="AG57" s="166">
        <f t="shared" si="41"/>
        <v>1873.1653000000001</v>
      </c>
      <c r="AH57" s="167">
        <f t="shared" si="11"/>
        <v>2384.8865500000002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5">
      <c r="A58" s="80">
        <v>50</v>
      </c>
      <c r="B58" s="158">
        <v>303.60000000000002</v>
      </c>
      <c r="C58" s="159">
        <v>287.76</v>
      </c>
      <c r="D58" s="157">
        <f>B58+C58</f>
        <v>591.36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53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38"/>
        <v>0</v>
      </c>
      <c r="Q58" s="152"/>
      <c r="R58" s="153">
        <v>0</v>
      </c>
      <c r="S58" s="162">
        <f t="shared" si="54"/>
        <v>0</v>
      </c>
      <c r="T58" s="160">
        <v>0</v>
      </c>
      <c r="U58" s="180">
        <v>1338</v>
      </c>
      <c r="V58" s="154">
        <f t="shared" si="39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51"/>
        <v>0</v>
      </c>
      <c r="AF58" s="165">
        <f t="shared" si="40"/>
        <v>429.82500000000005</v>
      </c>
      <c r="AG58" s="166">
        <f t="shared" si="41"/>
        <v>2414.5572499999998</v>
      </c>
      <c r="AH58" s="167">
        <f t="shared" si="11"/>
        <v>2844.3822499999997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5">
      <c r="A59" s="80">
        <v>51</v>
      </c>
      <c r="B59" s="158">
        <v>213.84</v>
      </c>
      <c r="C59" s="159">
        <v>295.55377116279067</v>
      </c>
      <c r="D59" s="157">
        <f>B59+C59</f>
        <v>509.3937711627907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53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38"/>
        <v>0</v>
      </c>
      <c r="Q59" s="155"/>
      <c r="R59" s="156">
        <v>0</v>
      </c>
      <c r="S59" s="168">
        <f t="shared" si="54"/>
        <v>0</v>
      </c>
      <c r="T59" s="160">
        <v>0</v>
      </c>
      <c r="U59" s="180">
        <v>1205.25</v>
      </c>
      <c r="V59" s="154">
        <f t="shared" si="39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51"/>
        <v>0</v>
      </c>
      <c r="AF59" s="165">
        <f t="shared" si="40"/>
        <v>385.00874999999996</v>
      </c>
      <c r="AG59" s="166">
        <f t="shared" si="41"/>
        <v>2460.1335711627908</v>
      </c>
      <c r="AH59" s="167">
        <f t="shared" si="11"/>
        <v>2845.1423211627907</v>
      </c>
      <c r="AJ59" s="216">
        <v>658.66875000000005</v>
      </c>
      <c r="AK59" s="216">
        <v>2081.578</v>
      </c>
      <c r="AL59" s="216">
        <v>2740.2467500000002</v>
      </c>
    </row>
    <row r="60" spans="1:38" ht="13.8" thickBot="1" x14ac:dyDescent="0.3">
      <c r="A60" s="139">
        <v>52</v>
      </c>
      <c r="B60" s="181">
        <v>234.96</v>
      </c>
      <c r="C60" s="182">
        <v>303.60000000000002</v>
      </c>
      <c r="D60" s="183">
        <f>B60+C60</f>
        <v>538.56000000000006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53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38"/>
        <v>0</v>
      </c>
      <c r="Q60" s="181"/>
      <c r="R60" s="182">
        <v>0</v>
      </c>
      <c r="S60" s="183">
        <f t="shared" si="54"/>
        <v>0</v>
      </c>
      <c r="T60" s="160">
        <v>0</v>
      </c>
      <c r="U60" s="186">
        <v>630.5</v>
      </c>
      <c r="V60" s="187">
        <f t="shared" si="39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51"/>
        <v>0</v>
      </c>
      <c r="AF60" s="194">
        <f t="shared" si="40"/>
        <v>367.56</v>
      </c>
      <c r="AG60" s="195">
        <f t="shared" si="41"/>
        <v>1897.97564375</v>
      </c>
      <c r="AH60" s="167">
        <f t="shared" si="11"/>
        <v>2265.53564375</v>
      </c>
      <c r="AJ60" s="216">
        <v>530.1</v>
      </c>
      <c r="AK60" s="216">
        <v>2153.00734375</v>
      </c>
      <c r="AL60" s="216">
        <v>2683.1073437499999</v>
      </c>
    </row>
    <row r="61" spans="1:38" ht="13.8" thickBot="1" x14ac:dyDescent="0.3">
      <c r="A61" s="144"/>
      <c r="B61" s="196">
        <f t="shared" ref="B61:AH61" si="55">SUM(B9:B60)</f>
        <v>6766.5700000000015</v>
      </c>
      <c r="C61" s="196">
        <f t="shared" si="55"/>
        <v>7434.3749116279068</v>
      </c>
      <c r="D61" s="197">
        <f t="shared" si="55"/>
        <v>14200.944911627905</v>
      </c>
      <c r="E61" s="196">
        <f t="shared" si="55"/>
        <v>2434.2749999999996</v>
      </c>
      <c r="F61" s="196">
        <f t="shared" si="55"/>
        <v>18146.014843750003</v>
      </c>
      <c r="G61" s="197">
        <f t="shared" si="55"/>
        <v>20580.289843749997</v>
      </c>
      <c r="H61" s="196">
        <v>0</v>
      </c>
      <c r="I61" s="197">
        <f t="shared" si="55"/>
        <v>6885.2452974999997</v>
      </c>
      <c r="J61" s="197">
        <f t="shared" si="55"/>
        <v>6885.2452974999997</v>
      </c>
      <c r="K61" s="196">
        <f t="shared" si="55"/>
        <v>1925.4048831999999</v>
      </c>
      <c r="L61" s="197">
        <f t="shared" si="55"/>
        <v>7563.9593599999998</v>
      </c>
      <c r="M61" s="196">
        <f t="shared" si="55"/>
        <v>9489.3642431999979</v>
      </c>
      <c r="N61" s="196">
        <f t="shared" si="55"/>
        <v>0</v>
      </c>
      <c r="O61" s="196">
        <f t="shared" si="55"/>
        <v>35.559999999999995</v>
      </c>
      <c r="P61" s="197">
        <f t="shared" si="55"/>
        <v>35.559999999999995</v>
      </c>
      <c r="Q61" s="196">
        <f t="shared" si="55"/>
        <v>6159.119999999999</v>
      </c>
      <c r="R61" s="196">
        <f t="shared" si="55"/>
        <v>55340.549083877377</v>
      </c>
      <c r="S61" s="197">
        <f t="shared" si="55"/>
        <v>61499.669083877387</v>
      </c>
      <c r="T61" s="196">
        <f t="shared" si="55"/>
        <v>0</v>
      </c>
      <c r="U61" s="196">
        <f t="shared" si="55"/>
        <v>19662.112500000003</v>
      </c>
      <c r="V61" s="197">
        <f t="shared" si="55"/>
        <v>19662.112500000003</v>
      </c>
      <c r="W61" s="196">
        <f t="shared" si="55"/>
        <v>5807.735999999999</v>
      </c>
      <c r="X61" s="196">
        <f t="shared" si="55"/>
        <v>9582.1440000000002</v>
      </c>
      <c r="Y61" s="197">
        <f t="shared" si="55"/>
        <v>15389.880000000001</v>
      </c>
      <c r="Z61" s="196">
        <f t="shared" si="55"/>
        <v>0</v>
      </c>
      <c r="AA61" s="196">
        <f t="shared" si="55"/>
        <v>13937.192159999997</v>
      </c>
      <c r="AB61" s="197">
        <f t="shared" si="55"/>
        <v>13517.535159999998</v>
      </c>
      <c r="AC61" s="196">
        <f t="shared" si="55"/>
        <v>0</v>
      </c>
      <c r="AD61" s="196">
        <f t="shared" si="55"/>
        <v>916.02720000000011</v>
      </c>
      <c r="AE61" s="197">
        <f t="shared" si="55"/>
        <v>916.02720000000011</v>
      </c>
      <c r="AF61" s="197">
        <f t="shared" si="55"/>
        <v>23093.105883199998</v>
      </c>
      <c r="AG61" s="197">
        <f t="shared" si="55"/>
        <v>139503.17935675531</v>
      </c>
      <c r="AH61" s="197">
        <f t="shared" si="55"/>
        <v>162596.28523995529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5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5">
      <c r="A63" s="26"/>
      <c r="B63" s="203">
        <f>B61*4</f>
        <v>27066.280000000006</v>
      </c>
      <c r="C63" s="203">
        <f>C61*4</f>
        <v>29737.499646511627</v>
      </c>
      <c r="D63" s="203">
        <f t="shared" ref="D63:AH63" si="56">D61*4</f>
        <v>56803.779646511619</v>
      </c>
      <c r="E63" s="203">
        <f t="shared" si="56"/>
        <v>9737.0999999999985</v>
      </c>
      <c r="F63" s="203">
        <f t="shared" si="56"/>
        <v>72584.059375000012</v>
      </c>
      <c r="G63" s="203">
        <f t="shared" si="56"/>
        <v>82321.159374999988</v>
      </c>
      <c r="H63" s="203">
        <f>H61*4</f>
        <v>0</v>
      </c>
      <c r="I63" s="203">
        <f>I61*4</f>
        <v>27540.981189999999</v>
      </c>
      <c r="J63" s="203">
        <f>J61*4</f>
        <v>27540.981189999999</v>
      </c>
      <c r="K63" s="203">
        <f t="shared" si="56"/>
        <v>7701.6195327999994</v>
      </c>
      <c r="L63" s="203">
        <f t="shared" si="56"/>
        <v>30255.837439999999</v>
      </c>
      <c r="M63" s="203">
        <f t="shared" si="56"/>
        <v>37957.456972799991</v>
      </c>
      <c r="N63" s="203">
        <f t="shared" si="56"/>
        <v>0</v>
      </c>
      <c r="O63" s="203">
        <f t="shared" si="56"/>
        <v>142.23999999999998</v>
      </c>
      <c r="P63" s="203">
        <f t="shared" si="56"/>
        <v>142.23999999999998</v>
      </c>
      <c r="Q63" s="203">
        <f t="shared" si="56"/>
        <v>24636.479999999996</v>
      </c>
      <c r="R63" s="203">
        <f t="shared" si="56"/>
        <v>221362.19633550951</v>
      </c>
      <c r="S63" s="203">
        <f t="shared" si="56"/>
        <v>245998.67633550955</v>
      </c>
      <c r="T63" s="203">
        <f t="shared" si="56"/>
        <v>0</v>
      </c>
      <c r="U63" s="203">
        <f t="shared" si="56"/>
        <v>78648.450000000012</v>
      </c>
      <c r="V63" s="203">
        <f t="shared" si="56"/>
        <v>78648.450000000012</v>
      </c>
      <c r="W63" s="203">
        <f t="shared" si="56"/>
        <v>23230.943999999996</v>
      </c>
      <c r="X63" s="203">
        <f t="shared" si="56"/>
        <v>38328.576000000001</v>
      </c>
      <c r="Y63" s="203">
        <f t="shared" si="56"/>
        <v>61559.520000000004</v>
      </c>
      <c r="Z63" s="203">
        <f t="shared" si="56"/>
        <v>0</v>
      </c>
      <c r="AA63" s="203">
        <f t="shared" si="56"/>
        <v>55748.768639999987</v>
      </c>
      <c r="AB63" s="203">
        <f t="shared" si="56"/>
        <v>54070.140639999991</v>
      </c>
      <c r="AC63" s="203">
        <f t="shared" si="56"/>
        <v>0</v>
      </c>
      <c r="AD63" s="203">
        <f t="shared" si="56"/>
        <v>3664.1088000000004</v>
      </c>
      <c r="AE63" s="203">
        <f t="shared" si="56"/>
        <v>3664.1088000000004</v>
      </c>
      <c r="AF63" s="204">
        <f t="shared" si="56"/>
        <v>92372.423532799992</v>
      </c>
      <c r="AG63" s="204">
        <f t="shared" si="56"/>
        <v>558012.71742702124</v>
      </c>
      <c r="AH63" s="204">
        <f t="shared" si="56"/>
        <v>650385.14095982118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5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5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12148.0265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5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5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5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5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5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5">
      <c r="A71" s="77" t="s">
        <v>67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5">
      <c r="A72" s="77" t="s">
        <v>47</v>
      </c>
      <c r="G72" s="73"/>
      <c r="L72" s="18"/>
      <c r="M72" s="34"/>
      <c r="N72" s="34"/>
    </row>
    <row r="73" spans="1:34" x14ac:dyDescent="0.25">
      <c r="A73" s="77" t="s">
        <v>51</v>
      </c>
      <c r="G73" s="73"/>
      <c r="L73" s="18"/>
      <c r="M73" s="34"/>
      <c r="N73" s="34"/>
    </row>
    <row r="74" spans="1:34" x14ac:dyDescent="0.25">
      <c r="A74" s="77" t="s">
        <v>54</v>
      </c>
      <c r="G74" s="73"/>
      <c r="L74" s="18"/>
      <c r="M74" s="34"/>
      <c r="N74" s="34"/>
    </row>
    <row r="75" spans="1:34" x14ac:dyDescent="0.25">
      <c r="L75" s="18"/>
      <c r="M75" s="30"/>
      <c r="N75" s="34"/>
    </row>
    <row r="76" spans="1:34" x14ac:dyDescent="0.25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5">
      <c r="A77" s="117" t="s">
        <v>68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5">
      <c r="A78" s="117" t="s">
        <v>52</v>
      </c>
      <c r="B78" s="117" t="s">
        <v>60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5">
      <c r="A79" s="117" t="s">
        <v>53</v>
      </c>
      <c r="B79" s="117" t="s">
        <v>66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5">
      <c r="A80" s="117" t="s">
        <v>55</v>
      </c>
      <c r="M80" s="30"/>
      <c r="N80" s="34"/>
    </row>
    <row r="81" spans="1:17" x14ac:dyDescent="0.25">
      <c r="A81" s="117" t="s">
        <v>61</v>
      </c>
      <c r="M81" s="30"/>
      <c r="N81" s="34"/>
    </row>
    <row r="82" spans="1:17" x14ac:dyDescent="0.25">
      <c r="A82" s="117" t="s">
        <v>64</v>
      </c>
      <c r="M82" s="79"/>
      <c r="N82" s="31"/>
    </row>
    <row r="83" spans="1:17" x14ac:dyDescent="0.25">
      <c r="A83" s="117" t="s">
        <v>63</v>
      </c>
    </row>
    <row r="84" spans="1:17" x14ac:dyDescent="0.25">
      <c r="A84" s="117" t="s">
        <v>59</v>
      </c>
      <c r="J84" s="117"/>
    </row>
    <row r="85" spans="1:17" x14ac:dyDescent="0.25">
      <c r="A85" s="117" t="s">
        <v>65</v>
      </c>
    </row>
    <row r="86" spans="1:17" x14ac:dyDescent="0.25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5">
      <c r="F89" s="73"/>
    </row>
    <row r="91" spans="1:17" x14ac:dyDescent="0.25">
      <c r="F91" s="140"/>
      <c r="H91" s="25"/>
    </row>
    <row r="92" spans="1:17" x14ac:dyDescent="0.25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3" sqref="P13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3" sqref="P13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P20" sqref="P20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P15" sqref="P15:P16"/>
    </sheetView>
  </sheetViews>
  <sheetFormatPr defaultRowHeight="13.2" x14ac:dyDescent="0.25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19'!Print_Area</vt:lpstr>
      <vt:lpstr>'Total EU'!Print_Area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Derek Donkin</cp:lastModifiedBy>
  <cp:lastPrinted>2020-04-20T10:34:25Z</cp:lastPrinted>
  <dcterms:created xsi:type="dcterms:W3CDTF">2004-01-07T09:18:36Z</dcterms:created>
  <dcterms:modified xsi:type="dcterms:W3CDTF">2020-09-30T14:43:51Z</dcterms:modified>
</cp:coreProperties>
</file>