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4A05614-A208-4D6E-8FE2-4A896F32D333}" xr6:coauthVersionLast="46" xr6:coauthVersionMax="46" xr10:uidLastSave="{00000000-0000-0000-0000-000000000000}"/>
  <bookViews>
    <workbookView xWindow="5505" yWindow="1800" windowWidth="1948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1" l="1"/>
  <c r="D19" i="1"/>
  <c r="D18" i="1"/>
  <c r="J21" i="1"/>
  <c r="J20" i="1" l="1"/>
  <c r="D17" i="1"/>
  <c r="D16" i="1"/>
  <c r="J19" i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D23" i="1"/>
  <c r="AG22" i="1"/>
  <c r="AF22" i="1"/>
  <c r="AE22" i="1"/>
  <c r="AB22" i="1"/>
  <c r="Y22" i="1"/>
  <c r="V22" i="1"/>
  <c r="S22" i="1"/>
  <c r="P22" i="1"/>
  <c r="M22" i="1"/>
  <c r="D22" i="1"/>
  <c r="AG21" i="1"/>
  <c r="AF21" i="1"/>
  <c r="AE21" i="1"/>
  <c r="AB21" i="1"/>
  <c r="Y21" i="1"/>
  <c r="V21" i="1"/>
  <c r="S21" i="1"/>
  <c r="P21" i="1"/>
  <c r="M21" i="1"/>
  <c r="D21" i="1"/>
  <c r="AG20" i="1"/>
  <c r="AF20" i="1"/>
  <c r="AE20" i="1"/>
  <c r="AB20" i="1"/>
  <c r="Y20" i="1"/>
  <c r="V20" i="1"/>
  <c r="S20" i="1"/>
  <c r="P20" i="1"/>
  <c r="M20" i="1"/>
  <c r="G20" i="1"/>
  <c r="D20" i="1"/>
  <c r="AG19" i="1"/>
  <c r="AF19" i="1"/>
  <c r="AE19" i="1"/>
  <c r="AB19" i="1"/>
  <c r="Y19" i="1"/>
  <c r="V19" i="1"/>
  <c r="S19" i="1"/>
  <c r="P19" i="1"/>
  <c r="M19" i="1"/>
  <c r="G19" i="1"/>
  <c r="AG18" i="1"/>
  <c r="AF18" i="1"/>
  <c r="AE18" i="1"/>
  <c r="AB18" i="1"/>
  <c r="Y18" i="1"/>
  <c r="V18" i="1"/>
  <c r="S18" i="1"/>
  <c r="P18" i="1"/>
  <c r="M18" i="1"/>
  <c r="G18" i="1"/>
  <c r="AG17" i="1"/>
  <c r="AF17" i="1"/>
  <c r="AE17" i="1"/>
  <c r="AB17" i="1"/>
  <c r="Y17" i="1"/>
  <c r="V17" i="1"/>
  <c r="S17" i="1"/>
  <c r="P17" i="1"/>
  <c r="M17" i="1"/>
  <c r="G17" i="1"/>
  <c r="AG16" i="1"/>
  <c r="AF16" i="1"/>
  <c r="AE16" i="1"/>
  <c r="AB16" i="1"/>
  <c r="Y16" i="1"/>
  <c r="V16" i="1"/>
  <c r="S16" i="1"/>
  <c r="P16" i="1"/>
  <c r="M16" i="1"/>
  <c r="G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AB13" i="1"/>
  <c r="Y13" i="1"/>
  <c r="V13" i="1"/>
  <c r="S13" i="1"/>
  <c r="P13" i="1"/>
  <c r="M13" i="1"/>
  <c r="D13" i="1"/>
  <c r="AG12" i="1"/>
  <c r="AF12" i="1"/>
  <c r="AE12" i="1"/>
  <c r="AB12" i="1"/>
  <c r="Y12" i="1"/>
  <c r="S12" i="1"/>
  <c r="P12" i="1"/>
  <c r="M12" i="1"/>
  <c r="D12" i="1"/>
  <c r="AG11" i="1"/>
  <c r="AF11" i="1"/>
  <c r="AE11" i="1"/>
  <c r="AB11" i="1"/>
  <c r="Y11" i="1"/>
  <c r="V11" i="1"/>
  <c r="S11" i="1"/>
  <c r="P11" i="1"/>
  <c r="M11" i="1"/>
  <c r="D11" i="1"/>
  <c r="AG10" i="1"/>
  <c r="AF10" i="1"/>
  <c r="AE10" i="1"/>
  <c r="AB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<sst xmlns="http://schemas.openxmlformats.org/spreadsheetml/2006/main" count="218" uniqueCount="72">
  <si>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</si>
  <si>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</si>
  <si>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</si>
  <si>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</si>
  <si>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</si>
  <si>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</si>
  <si>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</si>
  <si>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</si>
  <si>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</si>
  <si>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</si>
  <si>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</si>
  <si>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</si>
  <si>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</si>
  <si>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</si>
  <si>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</si>
  <si>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</si>
  <si>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</si>
  <si>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</si>
  <si>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</si>
  <si>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</si>
  <si>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</si>
  <si>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</si>
  <si>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</si>
  <si>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</si>
  <si>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</si>
  <si>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</si>
  <si>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</si>
  <si>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</si>
  <si>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</si>
  <si>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</si>
  <si>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</si>
  <si>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</si>
  <si>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</si>
  <si>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</si>
  <si>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</si>
  <si>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</si>
  <si>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</si>
  <si>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</si>
  <si>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</si>
  <si>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</si>
  <si>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</si>
  <si>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</si>
  <si>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</si>
  <si>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</si>
  <si>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</si>
  <si>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</si>
  <si>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</si>
  <si>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</si>
  <si>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</si>
  <si>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</si>
  <si>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</si>
  <si>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</si>
  <si>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</si>
  <si>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</si>
  <si>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</si>
  <si>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</si>
  <si>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</si>
  <si>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</si>
  <si>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</si>
  <si>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</si>
  <si>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</si>
  <si>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</si>
  <si>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</si>
  <si>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</si>
  <si>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</si>
  <si>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</si>
  <si>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</si>
  <si>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</si>
  <si>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</si>
  <si>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9. Peru:  Offical Hass projections provided by ProHass. Assume similar greenskin volumes to 2020.</t>
  </si>
  <si>
    <t>2021 Projected (in black) and actual supply (in colour) of avocados to the EU &amp; UK market ('000 4 kg cartons) [updated 13/4/2021]</t>
  </si>
  <si>
    <t>Comparison of estimates and actual shipments to EU &amp; UK in 2021 (Updated 13/4/2021)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</si>
</sst>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13/4/2021)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232.84800000000001</c:v>
                </c:pt>
                <c:pt idx="13">
                  <c:v>376.2</c:v>
                </c:pt>
                <c:pt idx="14">
                  <c:v>201.16800000000001</c:v>
                </c:pt>
                <c:pt idx="15">
                  <c:v>187.70400000000001</c:v>
                </c:pt>
                <c:pt idx="16">
                  <c:v>319.44</c:v>
                </c:pt>
                <c:pt idx="17">
                  <c:v>319.44</c:v>
                </c:pt>
                <c:pt idx="18">
                  <c:v>326.83199999999999</c:v>
                </c:pt>
                <c:pt idx="19">
                  <c:v>315.74400000000003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525.88800000000003</c:v>
                </c:pt>
                <c:pt idx="12">
                  <c:v>569.71199999999999</c:v>
                </c:pt>
                <c:pt idx="13">
                  <c:v>588.72</c:v>
                </c:pt>
                <c:pt idx="14">
                  <c:v>652.08000000000004</c:v>
                </c:pt>
                <c:pt idx="15">
                  <c:v>686.4</c:v>
                </c:pt>
                <c:pt idx="16">
                  <c:v>516.76943999999992</c:v>
                </c:pt>
                <c:pt idx="17">
                  <c:v>438.15287999999998</c:v>
                </c:pt>
                <c:pt idx="18">
                  <c:v>444.04271999999997</c:v>
                </c:pt>
                <c:pt idx="19">
                  <c:v>422.78807999999998</c:v>
                </c:pt>
                <c:pt idx="20">
                  <c:v>311.90544</c:v>
                </c:pt>
                <c:pt idx="21">
                  <c:v>264.78672</c:v>
                </c:pt>
                <c:pt idx="22">
                  <c:v>241.9956</c:v>
                </c:pt>
                <c:pt idx="23">
                  <c:v>262.22592000000003</c:v>
                </c:pt>
                <c:pt idx="24">
                  <c:v>230.21592000000001</c:v>
                </c:pt>
                <c:pt idx="25">
                  <c:v>294.23592000000002</c:v>
                </c:pt>
                <c:pt idx="26">
                  <c:v>313.18583999999998</c:v>
                </c:pt>
                <c:pt idx="27">
                  <c:v>343.91543999999999</c:v>
                </c:pt>
                <c:pt idx="28">
                  <c:v>401.53343999999998</c:v>
                </c:pt>
                <c:pt idx="29">
                  <c:v>345.19584000000003</c:v>
                </c:pt>
                <c:pt idx="30">
                  <c:v>351.34176000000002</c:v>
                </c:pt>
                <c:pt idx="31">
                  <c:v>271.70087999999998</c:v>
                </c:pt>
                <c:pt idx="32">
                  <c:v>243.53207999999998</c:v>
                </c:pt>
                <c:pt idx="33">
                  <c:v>208.96127999999999</c:v>
                </c:pt>
                <c:pt idx="34">
                  <c:v>211.77815999999999</c:v>
                </c:pt>
                <c:pt idx="35">
                  <c:v>217.66800000000001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10.56</c:v>
                </c:pt>
                <c:pt idx="7">
                  <c:v>195.36</c:v>
                </c:pt>
                <c:pt idx="8">
                  <c:v>289.08</c:v>
                </c:pt>
                <c:pt idx="9">
                  <c:v>307.03199999999998</c:v>
                </c:pt>
                <c:pt idx="10">
                  <c:v>295.94400000000002</c:v>
                </c:pt>
                <c:pt idx="11">
                  <c:v>315.74400000000003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1861.6963200000005</c:v>
                </c:pt>
                <c:pt idx="13">
                  <c:v>2592.4272000000001</c:v>
                </c:pt>
                <c:pt idx="14">
                  <c:v>2712.3887999999997</c:v>
                </c:pt>
                <c:pt idx="15">
                  <c:v>2787.4651199999998</c:v>
                </c:pt>
                <c:pt idx="16">
                  <c:v>2793.6638399999997</c:v>
                </c:pt>
                <c:pt idx="17">
                  <c:v>3458.8171200000006</c:v>
                </c:pt>
                <c:pt idx="18">
                  <c:v>3228.3187200000002</c:v>
                </c:pt>
                <c:pt idx="19">
                  <c:v>3299.6198400000003</c:v>
                </c:pt>
                <c:pt idx="20">
                  <c:v>3124.9521599999998</c:v>
                </c:pt>
                <c:pt idx="21">
                  <c:v>2816.7532799999999</c:v>
                </c:pt>
                <c:pt idx="22">
                  <c:v>2756.69328</c:v>
                </c:pt>
                <c:pt idx="23">
                  <c:v>2563.5033600000002</c:v>
                </c:pt>
                <c:pt idx="24">
                  <c:v>2514.9062400000003</c:v>
                </c:pt>
                <c:pt idx="25">
                  <c:v>2708.6400000000003</c:v>
                </c:pt>
                <c:pt idx="26">
                  <c:v>2721.66048</c:v>
                </c:pt>
                <c:pt idx="27">
                  <c:v>2696.6702399999999</c:v>
                </c:pt>
                <c:pt idx="28">
                  <c:v>2629.0440000000003</c:v>
                </c:pt>
                <c:pt idx="29">
                  <c:v>2125.86528</c:v>
                </c:pt>
                <c:pt idx="30">
                  <c:v>2106.96288</c:v>
                </c:pt>
                <c:pt idx="31">
                  <c:v>2107.1740800000002</c:v>
                </c:pt>
                <c:pt idx="32">
                  <c:v>1954.0012800000002</c:v>
                </c:pt>
                <c:pt idx="33">
                  <c:v>1282.5384000000001</c:v>
                </c:pt>
                <c:pt idx="34">
                  <c:v>628.78992000000005</c:v>
                </c:pt>
                <c:pt idx="35">
                  <c:v>543.84</c:v>
                </c:pt>
                <c:pt idx="36">
                  <c:v>152.57088000000002</c:v>
                </c:pt>
                <c:pt idx="37">
                  <c:v>84.48</c:v>
                </c:pt>
                <c:pt idx="38">
                  <c:v>68.64</c:v>
                </c:pt>
                <c:pt idx="39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  <c:pt idx="0">
                  <c:v>2.7720000000000002</c:v>
                </c:pt>
                <c:pt idx="1">
                  <c:v>10.824</c:v>
                </c:pt>
                <c:pt idx="2">
                  <c:v>49.104000000000006</c:v>
                </c:pt>
                <c:pt idx="3">
                  <c:v>101.64</c:v>
                </c:pt>
                <c:pt idx="4">
                  <c:v>184.32479999999998</c:v>
                </c:pt>
                <c:pt idx="5">
                  <c:v>213.47749999999999</c:v>
                </c:pt>
                <c:pt idx="6">
                  <c:v>627.65949999995826</c:v>
                </c:pt>
                <c:pt idx="7">
                  <c:v>846.49899999999957</c:v>
                </c:pt>
                <c:pt idx="8">
                  <c:v>1095.0289999999998</c:v>
                </c:pt>
                <c:pt idx="9">
                  <c:v>899.04900000000009</c:v>
                </c:pt>
                <c:pt idx="10">
                  <c:v>1507.1644500000007</c:v>
                </c:pt>
                <c:pt idx="11">
                  <c:v>2056.7620000000002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836.35200000000009</c:v>
                </c:pt>
                <c:pt idx="12">
                  <c:v>889.15200000000004</c:v>
                </c:pt>
                <c:pt idx="13">
                  <c:v>908.16000000000008</c:v>
                </c:pt>
                <c:pt idx="14">
                  <c:v>978.91200000000003</c:v>
                </c:pt>
                <c:pt idx="15">
                  <c:v>1002.144</c:v>
                </c:pt>
                <c:pt idx="16">
                  <c:v>788.4703199999999</c:v>
                </c:pt>
                <c:pt idx="17">
                  <c:v>667.34447999999998</c:v>
                </c:pt>
                <c:pt idx="18">
                  <c:v>644.55336</c:v>
                </c:pt>
                <c:pt idx="19">
                  <c:v>630.46895999999992</c:v>
                </c:pt>
                <c:pt idx="20">
                  <c:v>548.01119999999992</c:v>
                </c:pt>
                <c:pt idx="21">
                  <c:v>500.38031999999998</c:v>
                </c:pt>
                <c:pt idx="22">
                  <c:v>472.21152000000001</c:v>
                </c:pt>
                <c:pt idx="23">
                  <c:v>473.23584000000005</c:v>
                </c:pt>
                <c:pt idx="24">
                  <c:v>456.07848000000001</c:v>
                </c:pt>
                <c:pt idx="25">
                  <c:v>522.91535999999996</c:v>
                </c:pt>
                <c:pt idx="26">
                  <c:v>532.13423999999998</c:v>
                </c:pt>
                <c:pt idx="27">
                  <c:v>544.16999999999996</c:v>
                </c:pt>
                <c:pt idx="28">
                  <c:v>535.97543999999994</c:v>
                </c:pt>
                <c:pt idx="29">
                  <c:v>438.66504000000003</c:v>
                </c:pt>
                <c:pt idx="30">
                  <c:v>453.77376000000004</c:v>
                </c:pt>
                <c:pt idx="31">
                  <c:v>375.92543999999998</c:v>
                </c:pt>
                <c:pt idx="32">
                  <c:v>324.96551999999997</c:v>
                </c:pt>
                <c:pt idx="33">
                  <c:v>271.18871999999999</c:v>
                </c:pt>
                <c:pt idx="34">
                  <c:v>232.77671999999998</c:v>
                </c:pt>
                <c:pt idx="35">
                  <c:v>223.30176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36.96</c:v>
                </c:pt>
                <c:pt idx="7">
                  <c:v>317.85599999999999</c:v>
                </c:pt>
                <c:pt idx="8">
                  <c:v>521.928</c:v>
                </c:pt>
                <c:pt idx="9">
                  <c:v>683.23199999999997</c:v>
                </c:pt>
                <c:pt idx="10">
                  <c:v>497.11200000000002</c:v>
                </c:pt>
                <c:pt idx="11">
                  <c:v>503.44800000000004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  <c:pt idx="0">
                  <c:v>142.95599999999999</c:v>
                </c:pt>
                <c:pt idx="1">
                  <c:v>163.04640000000001</c:v>
                </c:pt>
                <c:pt idx="2">
                  <c:v>147.84</c:v>
                </c:pt>
                <c:pt idx="3">
                  <c:v>274.56</c:v>
                </c:pt>
                <c:pt idx="4">
                  <c:v>205.92</c:v>
                </c:pt>
                <c:pt idx="5">
                  <c:v>127.056</c:v>
                </c:pt>
                <c:pt idx="6">
                  <c:v>227.92549999999983</c:v>
                </c:pt>
                <c:pt idx="7">
                  <c:v>210.56700000000001</c:v>
                </c:pt>
                <c:pt idx="8">
                  <c:v>297.72399999999999</c:v>
                </c:pt>
                <c:pt idx="9">
                  <c:v>159.9735</c:v>
                </c:pt>
                <c:pt idx="10">
                  <c:v>166.24975000000001</c:v>
                </c:pt>
                <c:pt idx="11">
                  <c:v>378.02300000000031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2198.3755200000005</c:v>
                </c:pt>
                <c:pt idx="13">
                  <c:v>2883.0648000000001</c:v>
                </c:pt>
                <c:pt idx="14">
                  <c:v>2948.3519999999999</c:v>
                </c:pt>
                <c:pt idx="15">
                  <c:v>3150.6182399999998</c:v>
                </c:pt>
                <c:pt idx="16">
                  <c:v>3075.0931199999995</c:v>
                </c:pt>
                <c:pt idx="17">
                  <c:v>3862.8321600000008</c:v>
                </c:pt>
                <c:pt idx="18">
                  <c:v>3479.2454400000001</c:v>
                </c:pt>
                <c:pt idx="19">
                  <c:v>3510.2601600000003</c:v>
                </c:pt>
                <c:pt idx="20">
                  <c:v>3295.3060799999998</c:v>
                </c:pt>
                <c:pt idx="21">
                  <c:v>2917.4692799999998</c:v>
                </c:pt>
                <c:pt idx="22">
                  <c:v>3097.40112</c:v>
                </c:pt>
                <c:pt idx="23">
                  <c:v>2782.77648</c:v>
                </c:pt>
                <c:pt idx="24">
                  <c:v>2716.33824</c:v>
                </c:pt>
                <c:pt idx="25">
                  <c:v>2853.0955200000003</c:v>
                </c:pt>
                <c:pt idx="26">
                  <c:v>2868.9935999999998</c:v>
                </c:pt>
                <c:pt idx="27">
                  <c:v>2820.4070400000001</c:v>
                </c:pt>
                <c:pt idx="28">
                  <c:v>2755.6584000000003</c:v>
                </c:pt>
                <c:pt idx="29">
                  <c:v>2192.05008</c:v>
                </c:pt>
                <c:pt idx="30">
                  <c:v>2236.4548800000002</c:v>
                </c:pt>
                <c:pt idx="31">
                  <c:v>2147.4604800000002</c:v>
                </c:pt>
                <c:pt idx="32">
                  <c:v>1988.5324800000001</c:v>
                </c:pt>
                <c:pt idx="33">
                  <c:v>1311.3144000000002</c:v>
                </c:pt>
                <c:pt idx="34">
                  <c:v>640.30032000000006</c:v>
                </c:pt>
                <c:pt idx="35">
                  <c:v>566.86080000000004</c:v>
                </c:pt>
                <c:pt idx="36">
                  <c:v>169.83648000000002</c:v>
                </c:pt>
                <c:pt idx="37">
                  <c:v>84.48</c:v>
                </c:pt>
                <c:pt idx="38">
                  <c:v>77.272800000000004</c:v>
                </c:pt>
                <c:pt idx="39">
                  <c:v>35.508000000000003</c:v>
                </c:pt>
                <c:pt idx="40">
                  <c:v>26.8752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145.72799999999998</c:v>
                </c:pt>
                <c:pt idx="1">
                  <c:v>173.87040000000002</c:v>
                </c:pt>
                <c:pt idx="2">
                  <c:v>196.94400000000002</c:v>
                </c:pt>
                <c:pt idx="3">
                  <c:v>376.2</c:v>
                </c:pt>
                <c:pt idx="4">
                  <c:v>390.24479999999994</c:v>
                </c:pt>
                <c:pt idx="5">
                  <c:v>340.5335</c:v>
                </c:pt>
                <c:pt idx="6">
                  <c:v>855.58499999995809</c:v>
                </c:pt>
                <c:pt idx="7">
                  <c:v>1057.0659999999996</c:v>
                </c:pt>
                <c:pt idx="8">
                  <c:v>1392.7529999999997</c:v>
                </c:pt>
                <c:pt idx="9">
                  <c:v>1059.0225</c:v>
                </c:pt>
                <c:pt idx="10">
                  <c:v>1673.4142000000006</c:v>
                </c:pt>
                <c:pt idx="11">
                  <c:v>2434.7850000000003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13/4/2021)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0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2056.7620000000002</c:v>
                </c:pt>
                <c:pt idx="16">
                  <c:v>1861.6963200000005</c:v>
                </c:pt>
                <c:pt idx="17">
                  <c:v>2592.4272000000001</c:v>
                </c:pt>
                <c:pt idx="18">
                  <c:v>2712.3887999999997</c:v>
                </c:pt>
                <c:pt idx="19">
                  <c:v>2787.4651199999998</c:v>
                </c:pt>
                <c:pt idx="20">
                  <c:v>2793.6638399999997</c:v>
                </c:pt>
                <c:pt idx="21">
                  <c:v>3458.8171200000006</c:v>
                </c:pt>
                <c:pt idx="22">
                  <c:v>3228.3187200000002</c:v>
                </c:pt>
                <c:pt idx="23">
                  <c:v>3299.6198400000003</c:v>
                </c:pt>
                <c:pt idx="24">
                  <c:v>3124.9521599999998</c:v>
                </c:pt>
                <c:pt idx="25">
                  <c:v>2816.7532799999999</c:v>
                </c:pt>
                <c:pt idx="26">
                  <c:v>2756.69328</c:v>
                </c:pt>
                <c:pt idx="27">
                  <c:v>2563.5033600000002</c:v>
                </c:pt>
                <c:pt idx="28">
                  <c:v>2514.9062400000003</c:v>
                </c:pt>
                <c:pt idx="29">
                  <c:v>2708.6400000000003</c:v>
                </c:pt>
                <c:pt idx="30">
                  <c:v>2721.66048</c:v>
                </c:pt>
                <c:pt idx="31">
                  <c:v>2696.6702399999999</c:v>
                </c:pt>
                <c:pt idx="32">
                  <c:v>2629.0440000000003</c:v>
                </c:pt>
                <c:pt idx="33">
                  <c:v>2125.86528</c:v>
                </c:pt>
                <c:pt idx="34">
                  <c:v>2106.96288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1282.5384000000001</c:v>
                </c:pt>
                <c:pt idx="38">
                  <c:v>628.78992000000005</c:v>
                </c:pt>
                <c:pt idx="39">
                  <c:v>543.84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307.03199999999998</c:v>
                </c:pt>
                <c:pt idx="14">
                  <c:v>295.94400000000002</c:v>
                </c:pt>
                <c:pt idx="15">
                  <c:v>315.74400000000003</c:v>
                </c:pt>
                <c:pt idx="16">
                  <c:v>569.71199999999999</c:v>
                </c:pt>
                <c:pt idx="17">
                  <c:v>588.72</c:v>
                </c:pt>
                <c:pt idx="18">
                  <c:v>652.08000000000004</c:v>
                </c:pt>
                <c:pt idx="19">
                  <c:v>686.4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13/4/2021)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532.822</c:v>
                </c:pt>
                <c:pt idx="13">
                  <c:v>537.67349999999999</c:v>
                </c:pt>
                <c:pt idx="14">
                  <c:v>368.69275000000005</c:v>
                </c:pt>
                <c:pt idx="15">
                  <c:v>648.6845000000003</c:v>
                </c:pt>
                <c:pt idx="16">
                  <c:v>755.54070000000002</c:v>
                </c:pt>
                <c:pt idx="17">
                  <c:v>742.21122403200002</c:v>
                </c:pt>
                <c:pt idx="18">
                  <c:v>741.89172547199996</c:v>
                </c:pt>
                <c:pt idx="19">
                  <c:v>876.77880604800009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1930.789</c:v>
                </c:pt>
                <c:pt idx="4">
                  <c:v>1672.844208</c:v>
                </c:pt>
                <c:pt idx="5">
                  <c:v>1587.8348835000002</c:v>
                </c:pt>
                <c:pt idx="6">
                  <c:v>1739.9619435</c:v>
                </c:pt>
                <c:pt idx="7">
                  <c:v>2023.4937042500001</c:v>
                </c:pt>
                <c:pt idx="8">
                  <c:v>2280.5859157499999</c:v>
                </c:pt>
                <c:pt idx="9">
                  <c:v>2241.3856032499998</c:v>
                </c:pt>
                <c:pt idx="10">
                  <c:v>2769.4707492499579</c:v>
                </c:pt>
                <c:pt idx="11">
                  <c:v>3012.9966584999997</c:v>
                </c:pt>
                <c:pt idx="12">
                  <c:v>3879.1997007499995</c:v>
                </c:pt>
                <c:pt idx="13">
                  <c:v>2853.4518619999999</c:v>
                </c:pt>
                <c:pt idx="14">
                  <c:v>3206.6509880000008</c:v>
                </c:pt>
                <c:pt idx="15">
                  <c:v>4103.673119</c:v>
                </c:pt>
                <c:pt idx="16">
                  <c:v>3411.3587200000006</c:v>
                </c:pt>
                <c:pt idx="17">
                  <c:v>4389.7110458999996</c:v>
                </c:pt>
                <c:pt idx="18">
                  <c:v>4427.7506174999999</c:v>
                </c:pt>
                <c:pt idx="19">
                  <c:v>4399.6088832999994</c:v>
                </c:pt>
                <c:pt idx="20">
                  <c:v>4403.0318645999996</c:v>
                </c:pt>
                <c:pt idx="21">
                  <c:v>4659.9251889000006</c:v>
                </c:pt>
                <c:pt idx="22">
                  <c:v>3983.77094665</c:v>
                </c:pt>
                <c:pt idx="23">
                  <c:v>4457.7695109999995</c:v>
                </c:pt>
                <c:pt idx="24">
                  <c:v>4042.9855918174999</c:v>
                </c:pt>
                <c:pt idx="25">
                  <c:v>4022.5751895925</c:v>
                </c:pt>
                <c:pt idx="26">
                  <c:v>3947.8987354000001</c:v>
                </c:pt>
                <c:pt idx="27">
                  <c:v>3437.1825953699999</c:v>
                </c:pt>
                <c:pt idx="28">
                  <c:v>3447.7352266500002</c:v>
                </c:pt>
                <c:pt idx="29">
                  <c:v>3819.7674868500003</c:v>
                </c:pt>
                <c:pt idx="30">
                  <c:v>3660.9626961999998</c:v>
                </c:pt>
                <c:pt idx="31">
                  <c:v>3788.6494368499998</c:v>
                </c:pt>
                <c:pt idx="32">
                  <c:v>3780.7878608000001</c:v>
                </c:pt>
                <c:pt idx="33">
                  <c:v>3219.2208769499994</c:v>
                </c:pt>
                <c:pt idx="34">
                  <c:v>3547.6648804000001</c:v>
                </c:pt>
                <c:pt idx="35">
                  <c:v>3168.5793503999998</c:v>
                </c:pt>
                <c:pt idx="36">
                  <c:v>3276.7791115999999</c:v>
                </c:pt>
                <c:pt idx="37">
                  <c:v>2621.3605728000002</c:v>
                </c:pt>
                <c:pt idx="38">
                  <c:v>2098.2657748000001</c:v>
                </c:pt>
                <c:pt idx="39">
                  <c:v>2774.0925500000003</c:v>
                </c:pt>
                <c:pt idx="40">
                  <c:v>2331.9588549999999</c:v>
                </c:pt>
                <c:pt idx="41">
                  <c:v>2316.6297250000002</c:v>
                </c:pt>
                <c:pt idx="42">
                  <c:v>2461.4785075</c:v>
                </c:pt>
                <c:pt idx="43">
                  <c:v>2852.6006999999991</c:v>
                </c:pt>
                <c:pt idx="44">
                  <c:v>2924.2906499999995</c:v>
                </c:pt>
                <c:pt idx="45">
                  <c:v>3515.1634999999987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13/4/2021)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17.5</c:v>
                </c:pt>
                <c:pt idx="11">
                  <c:v>1.25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517.5</c:v>
                </c:pt>
                <c:pt idx="11">
                  <c:v>395</c:v>
                </c:pt>
                <c:pt idx="12">
                  <c:v>495</c:v>
                </c:pt>
                <c:pt idx="13">
                  <c:v>225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35.25</c:v>
                </c:pt>
                <c:pt idx="11">
                  <c:v>12.75</c:v>
                </c:pt>
                <c:pt idx="12">
                  <c:v>2.25</c:v>
                </c:pt>
                <c:pt idx="13">
                  <c:v>1.5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498.75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753.75</c:v>
                </c:pt>
                <c:pt idx="11">
                  <c:v>883.5</c:v>
                </c:pt>
                <c:pt idx="12">
                  <c:v>969</c:v>
                </c:pt>
                <c:pt idx="13">
                  <c:v>624.75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64.215000000000003</c:v>
                </c:pt>
                <c:pt idx="15">
                  <c:v>100.863</c:v>
                </c:pt>
                <c:pt idx="16">
                  <c:v>0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68.64</c:v>
                </c:pt>
                <c:pt idx="4">
                  <c:v>142.95599999999999</c:v>
                </c:pt>
                <c:pt idx="5">
                  <c:v>163.04640000000001</c:v>
                </c:pt>
                <c:pt idx="6">
                  <c:v>147.84</c:v>
                </c:pt>
                <c:pt idx="7">
                  <c:v>274.56</c:v>
                </c:pt>
                <c:pt idx="8">
                  <c:v>205.92</c:v>
                </c:pt>
                <c:pt idx="9">
                  <c:v>127.056</c:v>
                </c:pt>
                <c:pt idx="10">
                  <c:v>227.92549999999983</c:v>
                </c:pt>
                <c:pt idx="11">
                  <c:v>210.56700000000001</c:v>
                </c:pt>
                <c:pt idx="12">
                  <c:v>297.72399999999999</c:v>
                </c:pt>
                <c:pt idx="13">
                  <c:v>159.9735</c:v>
                </c:pt>
                <c:pt idx="14">
                  <c:v>166.24975000000001</c:v>
                </c:pt>
                <c:pt idx="15">
                  <c:v>378.02300000000031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5.28</c:v>
                </c:pt>
                <c:pt idx="4">
                  <c:v>2.7720000000000002</c:v>
                </c:pt>
                <c:pt idx="5">
                  <c:v>10.824</c:v>
                </c:pt>
                <c:pt idx="6">
                  <c:v>49.104000000000006</c:v>
                </c:pt>
                <c:pt idx="7">
                  <c:v>101.64</c:v>
                </c:pt>
                <c:pt idx="8">
                  <c:v>184.32479999999998</c:v>
                </c:pt>
                <c:pt idx="9">
                  <c:v>213.47749999999999</c:v>
                </c:pt>
                <c:pt idx="10">
                  <c:v>627.65949999995826</c:v>
                </c:pt>
                <c:pt idx="11">
                  <c:v>846.49899999999957</c:v>
                </c:pt>
                <c:pt idx="12">
                  <c:v>1095.0289999999998</c:v>
                </c:pt>
                <c:pt idx="13">
                  <c:v>899.04900000000009</c:v>
                </c:pt>
                <c:pt idx="14">
                  <c:v>1507.1644500000007</c:v>
                </c:pt>
                <c:pt idx="15">
                  <c:v>2056.7620000000002</c:v>
                </c:pt>
                <c:pt idx="16">
                  <c:v>1861.6963200000005</c:v>
                </c:pt>
                <c:pt idx="17">
                  <c:v>2592.4272000000001</c:v>
                </c:pt>
                <c:pt idx="18">
                  <c:v>2712.3887999999997</c:v>
                </c:pt>
                <c:pt idx="19">
                  <c:v>2787.4651199999998</c:v>
                </c:pt>
                <c:pt idx="20">
                  <c:v>2793.6638399999997</c:v>
                </c:pt>
                <c:pt idx="21">
                  <c:v>3458.8171200000006</c:v>
                </c:pt>
                <c:pt idx="22">
                  <c:v>3228.3187200000002</c:v>
                </c:pt>
                <c:pt idx="23">
                  <c:v>3299.6198400000003</c:v>
                </c:pt>
                <c:pt idx="24">
                  <c:v>3124.9521599999998</c:v>
                </c:pt>
                <c:pt idx="25">
                  <c:v>2816.7532799999999</c:v>
                </c:pt>
                <c:pt idx="26">
                  <c:v>2756.69328</c:v>
                </c:pt>
                <c:pt idx="27">
                  <c:v>2563.5033600000002</c:v>
                </c:pt>
                <c:pt idx="28">
                  <c:v>2514.9062400000003</c:v>
                </c:pt>
                <c:pt idx="29">
                  <c:v>2708.6400000000003</c:v>
                </c:pt>
                <c:pt idx="30">
                  <c:v>2721.66048</c:v>
                </c:pt>
                <c:pt idx="31">
                  <c:v>2696.6702399999999</c:v>
                </c:pt>
                <c:pt idx="32">
                  <c:v>2629.0440000000003</c:v>
                </c:pt>
                <c:pt idx="33">
                  <c:v>2125.86528</c:v>
                </c:pt>
                <c:pt idx="34">
                  <c:v>2106.96288</c:v>
                </c:pt>
                <c:pt idx="35">
                  <c:v>2107.1740800000002</c:v>
                </c:pt>
                <c:pt idx="36">
                  <c:v>1954.0012800000002</c:v>
                </c:pt>
                <c:pt idx="37">
                  <c:v>1282.5384000000001</c:v>
                </c:pt>
                <c:pt idx="38">
                  <c:v>628.78992000000005</c:v>
                </c:pt>
                <c:pt idx="39">
                  <c:v>543.84</c:v>
                </c:pt>
                <c:pt idx="40">
                  <c:v>152.57088000000002</c:v>
                </c:pt>
                <c:pt idx="41">
                  <c:v>84.48</c:v>
                </c:pt>
                <c:pt idx="42">
                  <c:v>68.64</c:v>
                </c:pt>
                <c:pt idx="43">
                  <c:v>21.12</c:v>
                </c:pt>
                <c:pt idx="44">
                  <c:v>21.12</c:v>
                </c:pt>
                <c:pt idx="45">
                  <c:v>5.28</c:v>
                </c:pt>
                <c:pt idx="46">
                  <c:v>15.84</c:v>
                </c:pt>
                <c:pt idx="47">
                  <c:v>0</c:v>
                </c:pt>
                <c:pt idx="48">
                  <c:v>0</c:v>
                </c:pt>
                <c:pt idx="49">
                  <c:v>2.64</c:v>
                </c:pt>
                <c:pt idx="50">
                  <c:v>5.28</c:v>
                </c:pt>
                <c:pt idx="51">
                  <c:v>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26.4</c:v>
                </c:pt>
                <c:pt idx="11">
                  <c:v>122.496</c:v>
                </c:pt>
                <c:pt idx="12">
                  <c:v>232.84800000000001</c:v>
                </c:pt>
                <c:pt idx="13">
                  <c:v>376.2</c:v>
                </c:pt>
                <c:pt idx="14">
                  <c:v>201.16800000000001</c:v>
                </c:pt>
                <c:pt idx="15">
                  <c:v>187.70400000000001</c:v>
                </c:pt>
                <c:pt idx="16">
                  <c:v>319.44</c:v>
                </c:pt>
                <c:pt idx="17">
                  <c:v>319.44</c:v>
                </c:pt>
                <c:pt idx="18">
                  <c:v>326.83199999999999</c:v>
                </c:pt>
                <c:pt idx="19">
                  <c:v>315.74400000000003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10.56</c:v>
                </c:pt>
                <c:pt idx="11">
                  <c:v>195.36</c:v>
                </c:pt>
                <c:pt idx="12">
                  <c:v>289.08</c:v>
                </c:pt>
                <c:pt idx="13">
                  <c:v>307.03199999999998</c:v>
                </c:pt>
                <c:pt idx="14">
                  <c:v>295.94400000000002</c:v>
                </c:pt>
                <c:pt idx="15">
                  <c:v>315.74400000000003</c:v>
                </c:pt>
                <c:pt idx="16">
                  <c:v>569.71199999999999</c:v>
                </c:pt>
                <c:pt idx="17">
                  <c:v>588.72</c:v>
                </c:pt>
                <c:pt idx="18">
                  <c:v>652.08000000000004</c:v>
                </c:pt>
                <c:pt idx="19">
                  <c:v>686.4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13/4/2021)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265.89</c:v>
                </c:pt>
                <c:pt idx="4">
                  <c:v>394.70600000000002</c:v>
                </c:pt>
                <c:pt idx="5">
                  <c:v>384.79640000000001</c:v>
                </c:pt>
                <c:pt idx="6">
                  <c:v>332.84000000000003</c:v>
                </c:pt>
                <c:pt idx="7">
                  <c:v>525.05999999999995</c:v>
                </c:pt>
                <c:pt idx="8">
                  <c:v>335.66999999999996</c:v>
                </c:pt>
                <c:pt idx="9">
                  <c:v>260.80599999999998</c:v>
                </c:pt>
                <c:pt idx="10">
                  <c:v>307.07549999999981</c:v>
                </c:pt>
                <c:pt idx="11">
                  <c:v>347.06299999999999</c:v>
                </c:pt>
                <c:pt idx="12">
                  <c:v>532.822</c:v>
                </c:pt>
                <c:pt idx="13">
                  <c:v>537.67349999999999</c:v>
                </c:pt>
                <c:pt idx="14">
                  <c:v>368.69275000000005</c:v>
                </c:pt>
                <c:pt idx="15">
                  <c:v>648.6845000000003</c:v>
                </c:pt>
                <c:pt idx="16">
                  <c:v>755.54070000000002</c:v>
                </c:pt>
                <c:pt idx="17">
                  <c:v>742.21122403200002</c:v>
                </c:pt>
                <c:pt idx="18">
                  <c:v>741.89172547199996</c:v>
                </c:pt>
                <c:pt idx="19">
                  <c:v>876.77880604800009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13/4/2021)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1856.3812500000001</c:v>
                </c:pt>
                <c:pt idx="3">
                  <c:v>1930.789</c:v>
                </c:pt>
                <c:pt idx="4">
                  <c:v>1672.844208</c:v>
                </c:pt>
                <c:pt idx="5">
                  <c:v>1587.8348835000002</c:v>
                </c:pt>
                <c:pt idx="6">
                  <c:v>1739.9619435</c:v>
                </c:pt>
                <c:pt idx="7">
                  <c:v>2023.4937042500001</c:v>
                </c:pt>
                <c:pt idx="8">
                  <c:v>2280.5859157499999</c:v>
                </c:pt>
                <c:pt idx="9">
                  <c:v>2241.3856032499998</c:v>
                </c:pt>
                <c:pt idx="10">
                  <c:v>2769.4707492499579</c:v>
                </c:pt>
                <c:pt idx="11">
                  <c:v>3012.9966584999997</c:v>
                </c:pt>
                <c:pt idx="12">
                  <c:v>3879.1997007499995</c:v>
                </c:pt>
                <c:pt idx="13">
                  <c:v>2853.4518619999999</c:v>
                </c:pt>
                <c:pt idx="14">
                  <c:v>3206.6509880000008</c:v>
                </c:pt>
                <c:pt idx="15">
                  <c:v>4103.673119</c:v>
                </c:pt>
                <c:pt idx="16">
                  <c:v>3411.3587200000006</c:v>
                </c:pt>
                <c:pt idx="17">
                  <c:v>4389.7110458999996</c:v>
                </c:pt>
                <c:pt idx="18">
                  <c:v>4427.7506174999999</c:v>
                </c:pt>
                <c:pt idx="19">
                  <c:v>4399.6088832999994</c:v>
                </c:pt>
                <c:pt idx="20">
                  <c:v>4403.0318645999996</c:v>
                </c:pt>
                <c:pt idx="21">
                  <c:v>4659.9251889000006</c:v>
                </c:pt>
                <c:pt idx="22">
                  <c:v>3983.77094665</c:v>
                </c:pt>
                <c:pt idx="23">
                  <c:v>4457.7695109999995</c:v>
                </c:pt>
                <c:pt idx="24">
                  <c:v>4042.9855918174999</c:v>
                </c:pt>
                <c:pt idx="25">
                  <c:v>4022.5751895925</c:v>
                </c:pt>
                <c:pt idx="26">
                  <c:v>3947.8987354000001</c:v>
                </c:pt>
                <c:pt idx="27">
                  <c:v>3437.1825953699999</c:v>
                </c:pt>
                <c:pt idx="28">
                  <c:v>3447.7352266500002</c:v>
                </c:pt>
                <c:pt idx="29">
                  <c:v>3819.7674868500003</c:v>
                </c:pt>
                <c:pt idx="30">
                  <c:v>3660.9626961999998</c:v>
                </c:pt>
                <c:pt idx="31">
                  <c:v>3788.6494368499998</c:v>
                </c:pt>
                <c:pt idx="32">
                  <c:v>3780.7878608000001</c:v>
                </c:pt>
                <c:pt idx="33">
                  <c:v>3219.2208769499994</c:v>
                </c:pt>
                <c:pt idx="34">
                  <c:v>3547.6648804000001</c:v>
                </c:pt>
                <c:pt idx="35">
                  <c:v>3168.5793503999998</c:v>
                </c:pt>
                <c:pt idx="36">
                  <c:v>3276.7791115999999</c:v>
                </c:pt>
                <c:pt idx="37">
                  <c:v>2621.3605728000002</c:v>
                </c:pt>
                <c:pt idx="38">
                  <c:v>2098.2657748000001</c:v>
                </c:pt>
                <c:pt idx="39">
                  <c:v>2774.0925500000003</c:v>
                </c:pt>
                <c:pt idx="40">
                  <c:v>2331.9588549999999</c:v>
                </c:pt>
                <c:pt idx="41">
                  <c:v>2316.6297250000002</c:v>
                </c:pt>
                <c:pt idx="42">
                  <c:v>2461.4785075</c:v>
                </c:pt>
                <c:pt idx="43">
                  <c:v>2852.6006999999991</c:v>
                </c:pt>
                <c:pt idx="44">
                  <c:v>2924.2906499999995</c:v>
                </c:pt>
                <c:pt idx="45">
                  <c:v>3515.1634999999987</c:v>
                </c:pt>
                <c:pt idx="46">
                  <c:v>3499.1046749999987</c:v>
                </c:pt>
                <c:pt idx="47">
                  <c:v>3634.9651499999973</c:v>
                </c:pt>
                <c:pt idx="48">
                  <c:v>2726.9161999999997</c:v>
                </c:pt>
                <c:pt idx="49">
                  <c:v>2487.9351500000007</c:v>
                </c:pt>
                <c:pt idx="50">
                  <c:v>2382.2031224999996</c:v>
                </c:pt>
                <c:pt idx="51">
                  <c:v>2946.2985000000003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13/4/2021)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2196.6790000000001</c:v>
                </c:pt>
                <c:pt idx="4">
                  <c:v>2067.5502080000001</c:v>
                </c:pt>
                <c:pt idx="5">
                  <c:v>1972.6312835000001</c:v>
                </c:pt>
                <c:pt idx="6">
                  <c:v>2072.8019435000001</c:v>
                </c:pt>
                <c:pt idx="7">
                  <c:v>2548.55370425</c:v>
                </c:pt>
                <c:pt idx="8">
                  <c:v>2616.25591575</c:v>
                </c:pt>
                <c:pt idx="9">
                  <c:v>2502.1916032499998</c:v>
                </c:pt>
                <c:pt idx="10">
                  <c:v>3076.5462492499578</c:v>
                </c:pt>
                <c:pt idx="11">
                  <c:v>3360.0596584999998</c:v>
                </c:pt>
                <c:pt idx="12">
                  <c:v>4412.0217007499996</c:v>
                </c:pt>
                <c:pt idx="13">
                  <c:v>3391.1253619999998</c:v>
                </c:pt>
                <c:pt idx="14">
                  <c:v>3575.3437380000009</c:v>
                </c:pt>
                <c:pt idx="15">
                  <c:v>4752.3576190000003</c:v>
                </c:pt>
                <c:pt idx="16">
                  <c:v>4166.8994200000006</c:v>
                </c:pt>
                <c:pt idx="17">
                  <c:v>5131.9222699319998</c:v>
                </c:pt>
                <c:pt idx="18">
                  <c:v>5169.6423429719998</c:v>
                </c:pt>
                <c:pt idx="19">
                  <c:v>5276.3876893479992</c:v>
                </c:pt>
                <c:pt idx="20">
                  <c:v>5162.7987909359999</c:v>
                </c:pt>
                <c:pt idx="21">
                  <c:v>5503.131828900001</c:v>
                </c:pt>
                <c:pt idx="22">
                  <c:v>4561.2083066499999</c:v>
                </c:pt>
                <c:pt idx="23">
                  <c:v>4976.890711</c:v>
                </c:pt>
                <c:pt idx="24">
                  <c:v>4533.4452718174998</c:v>
                </c:pt>
                <c:pt idx="25">
                  <c:v>4434.4847895924995</c:v>
                </c:pt>
                <c:pt idx="26">
                  <c:v>4581.8224953999998</c:v>
                </c:pt>
                <c:pt idx="27">
                  <c:v>3872.7456353699999</c:v>
                </c:pt>
                <c:pt idx="28">
                  <c:v>3880.3097866500002</c:v>
                </c:pt>
                <c:pt idx="29">
                  <c:v>4198.1824468499999</c:v>
                </c:pt>
                <c:pt idx="30">
                  <c:v>4032.5242161999995</c:v>
                </c:pt>
                <c:pt idx="31">
                  <c:v>4117.9207968499995</c:v>
                </c:pt>
                <c:pt idx="32">
                  <c:v>4047.1242608000002</c:v>
                </c:pt>
                <c:pt idx="33">
                  <c:v>3384.1548769499996</c:v>
                </c:pt>
                <c:pt idx="34">
                  <c:v>3784.8688804000003</c:v>
                </c:pt>
                <c:pt idx="35">
                  <c:v>3372.4203103999998</c:v>
                </c:pt>
                <c:pt idx="36">
                  <c:v>3533.1487515999997</c:v>
                </c:pt>
                <c:pt idx="37">
                  <c:v>2830.0565128000003</c:v>
                </c:pt>
                <c:pt idx="38">
                  <c:v>2482.2047348000001</c:v>
                </c:pt>
                <c:pt idx="39">
                  <c:v>3196.15211</c:v>
                </c:pt>
                <c:pt idx="40">
                  <c:v>2593.5994549999996</c:v>
                </c:pt>
                <c:pt idx="41">
                  <c:v>2690.3797250000002</c:v>
                </c:pt>
                <c:pt idx="42">
                  <c:v>2799.2988074999998</c:v>
                </c:pt>
                <c:pt idx="43">
                  <c:v>3082.613699999999</c:v>
                </c:pt>
                <c:pt idx="44">
                  <c:v>3185.6333499999996</c:v>
                </c:pt>
                <c:pt idx="45">
                  <c:v>3779.9717999999989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13/4/2021)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2139.9512500000001</c:v>
                </c:pt>
                <c:pt idx="3">
                  <c:v>2196.6790000000001</c:v>
                </c:pt>
                <c:pt idx="4">
                  <c:v>2067.5502080000001</c:v>
                </c:pt>
                <c:pt idx="5">
                  <c:v>1972.6312835000001</c:v>
                </c:pt>
                <c:pt idx="6">
                  <c:v>2072.8019435000001</c:v>
                </c:pt>
                <c:pt idx="7">
                  <c:v>2548.55370425</c:v>
                </c:pt>
                <c:pt idx="8">
                  <c:v>2616.25591575</c:v>
                </c:pt>
                <c:pt idx="9">
                  <c:v>2502.1916032499998</c:v>
                </c:pt>
                <c:pt idx="10">
                  <c:v>3076.5462492499578</c:v>
                </c:pt>
                <c:pt idx="11">
                  <c:v>3360.0596584999998</c:v>
                </c:pt>
                <c:pt idx="12">
                  <c:v>4412.0217007499996</c:v>
                </c:pt>
                <c:pt idx="13">
                  <c:v>3391.1253619999998</c:v>
                </c:pt>
                <c:pt idx="14">
                  <c:v>3575.3437380000009</c:v>
                </c:pt>
                <c:pt idx="15">
                  <c:v>4752.3576190000003</c:v>
                </c:pt>
                <c:pt idx="16">
                  <c:v>4166.8994200000006</c:v>
                </c:pt>
                <c:pt idx="17">
                  <c:v>5131.9222699319998</c:v>
                </c:pt>
                <c:pt idx="18">
                  <c:v>5169.6423429719998</c:v>
                </c:pt>
                <c:pt idx="19">
                  <c:v>5276.3876893479992</c:v>
                </c:pt>
                <c:pt idx="20">
                  <c:v>5162.7987909359999</c:v>
                </c:pt>
                <c:pt idx="21">
                  <c:v>5503.131828900001</c:v>
                </c:pt>
                <c:pt idx="22">
                  <c:v>4561.2083066499999</c:v>
                </c:pt>
                <c:pt idx="23">
                  <c:v>4976.890711</c:v>
                </c:pt>
                <c:pt idx="24">
                  <c:v>4533.4452718174998</c:v>
                </c:pt>
                <c:pt idx="25">
                  <c:v>4434.4847895924995</c:v>
                </c:pt>
                <c:pt idx="26">
                  <c:v>4581.8224953999998</c:v>
                </c:pt>
                <c:pt idx="27">
                  <c:v>3872.7456353699999</c:v>
                </c:pt>
                <c:pt idx="28">
                  <c:v>3880.3097866500002</c:v>
                </c:pt>
                <c:pt idx="29">
                  <c:v>4198.1824468499999</c:v>
                </c:pt>
                <c:pt idx="30">
                  <c:v>4032.5242161999995</c:v>
                </c:pt>
                <c:pt idx="31">
                  <c:v>4117.9207968499995</c:v>
                </c:pt>
                <c:pt idx="32">
                  <c:v>4047.1242608000002</c:v>
                </c:pt>
                <c:pt idx="33">
                  <c:v>3384.1548769499996</c:v>
                </c:pt>
                <c:pt idx="34">
                  <c:v>3784.8688804000003</c:v>
                </c:pt>
                <c:pt idx="35">
                  <c:v>3372.4203103999998</c:v>
                </c:pt>
                <c:pt idx="36">
                  <c:v>3533.1487515999997</c:v>
                </c:pt>
                <c:pt idx="37">
                  <c:v>2830.0565128000003</c:v>
                </c:pt>
                <c:pt idx="38">
                  <c:v>2482.2047348000001</c:v>
                </c:pt>
                <c:pt idx="39">
                  <c:v>3196.15211</c:v>
                </c:pt>
                <c:pt idx="40">
                  <c:v>2593.5994549999996</c:v>
                </c:pt>
                <c:pt idx="41">
                  <c:v>2690.3797250000002</c:v>
                </c:pt>
                <c:pt idx="42">
                  <c:v>2799.2988074999998</c:v>
                </c:pt>
                <c:pt idx="43">
                  <c:v>3082.613699999999</c:v>
                </c:pt>
                <c:pt idx="44">
                  <c:v>3185.6333499999996</c:v>
                </c:pt>
                <c:pt idx="45">
                  <c:v>3779.9717999999989</c:v>
                </c:pt>
                <c:pt idx="46">
                  <c:v>3972.9306749999987</c:v>
                </c:pt>
                <c:pt idx="47">
                  <c:v>4087.8036499999971</c:v>
                </c:pt>
                <c:pt idx="48">
                  <c:v>3263.7098999999998</c:v>
                </c:pt>
                <c:pt idx="49">
                  <c:v>3031.6210500000007</c:v>
                </c:pt>
                <c:pt idx="50">
                  <c:v>2764.0447224999998</c:v>
                </c:pt>
                <c:pt idx="51">
                  <c:v>3274.9552000000003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310.464</c:v>
                </c:pt>
                <c:pt idx="12">
                  <c:v>319.44</c:v>
                </c:pt>
                <c:pt idx="13">
                  <c:v>319.44</c:v>
                </c:pt>
                <c:pt idx="14">
                  <c:v>326.83199999999999</c:v>
                </c:pt>
                <c:pt idx="15">
                  <c:v>315.74400000000003</c:v>
                </c:pt>
                <c:pt idx="16">
                  <c:v>271.70087999999998</c:v>
                </c:pt>
                <c:pt idx="17">
                  <c:v>229.19159999999999</c:v>
                </c:pt>
                <c:pt idx="18">
                  <c:v>200.51064</c:v>
                </c:pt>
                <c:pt idx="19">
                  <c:v>207.68088</c:v>
                </c:pt>
                <c:pt idx="20">
                  <c:v>236.10575999999998</c:v>
                </c:pt>
                <c:pt idx="21">
                  <c:v>235.59359999999998</c:v>
                </c:pt>
                <c:pt idx="22">
                  <c:v>230.21592000000001</c:v>
                </c:pt>
                <c:pt idx="23">
                  <c:v>211.00991999999999</c:v>
                </c:pt>
                <c:pt idx="24">
                  <c:v>225.86256</c:v>
                </c:pt>
                <c:pt idx="25">
                  <c:v>228.67944</c:v>
                </c:pt>
                <c:pt idx="26">
                  <c:v>218.94839999999999</c:v>
                </c:pt>
                <c:pt idx="27">
                  <c:v>200.25456</c:v>
                </c:pt>
                <c:pt idx="28">
                  <c:v>134.44199999999998</c:v>
                </c:pt>
                <c:pt idx="29">
                  <c:v>93.469200000000001</c:v>
                </c:pt>
                <c:pt idx="30">
                  <c:v>102.43199999999999</c:v>
                </c:pt>
                <c:pt idx="31">
                  <c:v>104.22456</c:v>
                </c:pt>
                <c:pt idx="32">
                  <c:v>81.43343999999999</c:v>
                </c:pt>
                <c:pt idx="33">
                  <c:v>62.227440000000001</c:v>
                </c:pt>
                <c:pt idx="34">
                  <c:v>20.998559999999998</c:v>
                </c:pt>
                <c:pt idx="35">
                  <c:v>5.6337599999999997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26.4</c:v>
                </c:pt>
                <c:pt idx="8">
                  <c:v>122.496</c:v>
                </c:pt>
                <c:pt idx="9">
                  <c:v>232.84800000000001</c:v>
                </c:pt>
                <c:pt idx="10">
                  <c:v>376.2</c:v>
                </c:pt>
                <c:pt idx="11">
                  <c:v>201.16800000000001</c:v>
                </c:pt>
                <c:pt idx="12">
                  <c:v>187.70400000000001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0.35941</cdr:x>
      <cdr:y>0.24294</cdr:y>
    </cdr:from>
    <cdr:to>
      <cdr:x>0.35941</cdr:x>
      <cdr:y>0.3454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02304" y="1168577"/>
          <a:ext cx="0" cy="4928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0.36002</cdr:x>
      <cdr:y>0.26739</cdr:y>
    </cdr:from>
    <cdr:to>
      <cdr:x>0.36016</cdr:x>
      <cdr:y>0.35438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031446" y="1255097"/>
          <a:ext cx="1179" cy="4083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0.33232</cdr:x>
      <cdr:y>0.31829</cdr:y>
    </cdr:from>
    <cdr:to>
      <cdr:x>0.33279</cdr:x>
      <cdr:y>0.40061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05744" y="1578910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0.26267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116" y="546958"/>
          <a:ext cx="2973611" cy="75606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0.36748</cdr:x>
      <cdr:y>0.18582</cdr:y>
    </cdr:from>
    <cdr:to>
      <cdr:x>0.36795</cdr:x>
      <cdr:y>0.26814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08242" y="934534"/>
          <a:ext cx="3975" cy="4140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0.25758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50" y="539533"/>
          <a:ext cx="2995133" cy="7558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South Africa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0.35932</cdr:x>
      <cdr:y>0.23555</cdr:y>
    </cdr:from>
    <cdr:to>
      <cdr:x>0.3604</cdr:x>
      <cdr:y>0.31514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047279" y="1218411"/>
          <a:ext cx="9159" cy="41169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0.37697</cdr:x>
      <cdr:y>0.18527</cdr:y>
    </cdr:from>
    <cdr:to>
      <cdr:x>0.37717</cdr:x>
      <cdr:y>0.24957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42525" y="913386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0.38166</cdr:x>
      <cdr:y>0.20722</cdr:y>
    </cdr:from>
    <cdr:to>
      <cdr:x>0.38217</cdr:x>
      <cdr:y>0.30523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58321" y="906338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0.37471</cdr:x>
      <cdr:y>0.1566</cdr:y>
    </cdr:from>
    <cdr:to>
      <cdr:x>0.37496</cdr:x>
      <cdr:y>0.2241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183654" y="774430"/>
          <a:ext cx="2124" cy="33381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0.24653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42" y="475844"/>
          <a:ext cx="2947961" cy="743356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Peru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R11" sqref="R11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B1" sqref="B1:AJ1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10"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AC9" activePane="bottomRight" state="frozen"/>
      <selection pane="topRight" activeCell="B1" sqref="B1"/>
      <selection pane="bottomLeft" activeCell="A6" sqref="A6"/>
      <selection pane="bottomRight" activeCell="AQ2" sqref="AQ2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498.75</v>
      </c>
      <c r="M8" s="39">
        <f t="shared" si="16"/>
        <v>516.75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>
        <v>68.64</v>
      </c>
      <c r="AJ9" s="15">
        <v>5.28</v>
      </c>
      <c r="AK9" s="121">
        <f>AI9+AJ9</f>
        <v>73.92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118.408</v>
      </c>
      <c r="S10" s="39">
        <f t="shared" si="17"/>
        <v>118.408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>
        <v>142.95599999999999</v>
      </c>
      <c r="AJ10" s="15">
        <v>2.7720000000000002</v>
      </c>
      <c r="AK10" s="121">
        <f t="shared" ref="AK10:AK22" si="22">AI10+AJ10</f>
        <v>145.72799999999998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/>
      <c r="BB10" s="39"/>
      <c r="BC10" s="39">
        <f t="shared" si="10"/>
        <v>0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148.29499999999999</v>
      </c>
      <c r="S11" s="39">
        <f t="shared" si="17"/>
        <v>148.29499999999999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>
        <v>163.04640000000001</v>
      </c>
      <c r="AJ11" s="15">
        <v>10.824</v>
      </c>
      <c r="AK11" s="121">
        <f t="shared" si="22"/>
        <v>173.87040000000002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/>
      <c r="BB11" s="39"/>
      <c r="BC11" s="39">
        <f t="shared" si="10"/>
        <v>0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213.803</v>
      </c>
      <c r="S12" s="39">
        <f t="shared" si="17"/>
        <v>213.803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>
        <v>147.84</v>
      </c>
      <c r="AJ12" s="15">
        <v>49.104000000000006</v>
      </c>
      <c r="AK12" s="121">
        <f t="shared" si="22"/>
        <v>196.94400000000002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/>
      <c r="BB12" s="39"/>
      <c r="BC12" s="39">
        <f t="shared" ref="BC12:BC57" si="23">SUM(BA12:BB12)</f>
        <v>0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233.40799999999999</v>
      </c>
      <c r="S13" s="39">
        <f t="shared" si="17"/>
        <v>233.40799999999999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>
        <v>274.56</v>
      </c>
      <c r="AJ13" s="15">
        <v>101.64</v>
      </c>
      <c r="AK13" s="121">
        <f t="shared" si="22"/>
        <v>376.2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/>
      <c r="BB13" s="39"/>
      <c r="BC13" s="39">
        <f t="shared" si="23"/>
        <v>0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207.20500000000001</v>
      </c>
      <c r="S14" s="39">
        <f t="shared" si="17"/>
        <v>207.20500000000001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>
        <v>205.92</v>
      </c>
      <c r="AJ14" s="15">
        <v>184.32479999999998</v>
      </c>
      <c r="AK14" s="121">
        <f t="shared" si="22"/>
        <v>390.24479999999994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240.62299999999999</v>
      </c>
      <c r="S15" s="39">
        <f t="shared" si="17"/>
        <v>240.62299999999999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>
        <v>127.056</v>
      </c>
      <c r="AJ15" s="64">
        <v>213.47749999999999</v>
      </c>
      <c r="AK15" s="121">
        <f t="shared" si="22"/>
        <v>340.5335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>
        <v>17.5</v>
      </c>
      <c r="F16" s="15">
        <v>517.5</v>
      </c>
      <c r="G16" s="39">
        <f t="shared" si="15"/>
        <v>535</v>
      </c>
      <c r="H16" s="66">
        <v>25.5</v>
      </c>
      <c r="I16" s="66">
        <v>1065.8999999999999</v>
      </c>
      <c r="J16" s="58">
        <f t="shared" si="1"/>
        <v>1091.3999999999999</v>
      </c>
      <c r="K16" s="65">
        <v>35.25</v>
      </c>
      <c r="L16" s="65">
        <v>753.75</v>
      </c>
      <c r="M16" s="39">
        <f t="shared" si="16"/>
        <v>789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124.30800000000001</v>
      </c>
      <c r="S16" s="39">
        <f t="shared" si="17"/>
        <v>124.30800000000001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>
        <v>227.92549999999983</v>
      </c>
      <c r="AJ16" s="64">
        <v>627.65949999995826</v>
      </c>
      <c r="AK16" s="121">
        <f t="shared" si="22"/>
        <v>855.58499999995809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26.4</v>
      </c>
      <c r="AV16" s="65">
        <v>10.56</v>
      </c>
      <c r="AW16" s="86">
        <f t="shared" si="8"/>
        <v>36.96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2900.8589598999988</v>
      </c>
      <c r="BL16" s="94">
        <f t="shared" si="14"/>
        <v>3404.7269598999992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>
        <v>1.25</v>
      </c>
      <c r="F17" s="15">
        <v>395</v>
      </c>
      <c r="G17" s="39">
        <f t="shared" si="15"/>
        <v>396.25</v>
      </c>
      <c r="H17" s="66">
        <v>6.375</v>
      </c>
      <c r="I17" s="66">
        <v>1058.25</v>
      </c>
      <c r="J17" s="58">
        <f>H17+I17</f>
        <v>1064.625</v>
      </c>
      <c r="K17" s="65">
        <v>12.75</v>
      </c>
      <c r="L17" s="65">
        <v>883.5</v>
      </c>
      <c r="M17" s="39">
        <f t="shared" si="16"/>
        <v>896.25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131.35300000000001</v>
      </c>
      <c r="S17" s="39">
        <f t="shared" si="17"/>
        <v>131.35300000000001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>
        <v>210.56700000000001</v>
      </c>
      <c r="AJ17" s="64">
        <v>846.49899999999957</v>
      </c>
      <c r="AK17" s="121">
        <f t="shared" si="22"/>
        <v>1057.0659999999996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122.496</v>
      </c>
      <c r="AV17" s="65">
        <v>195.36</v>
      </c>
      <c r="AW17" s="86">
        <f t="shared" si="8"/>
        <v>317.85599999999999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3006.1257841357674</v>
      </c>
      <c r="BL17" s="94">
        <f t="shared" si="14"/>
        <v>3540.8248641357668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>
        <v>0</v>
      </c>
      <c r="F18" s="34">
        <v>495</v>
      </c>
      <c r="G18" s="39">
        <f t="shared" si="15"/>
        <v>495</v>
      </c>
      <c r="H18" s="66">
        <v>1.9124999999999999</v>
      </c>
      <c r="I18" s="66">
        <v>729.9375</v>
      </c>
      <c r="J18" s="58">
        <f t="shared" si="1"/>
        <v>731.85</v>
      </c>
      <c r="K18" s="65">
        <v>2.25</v>
      </c>
      <c r="L18" s="65">
        <v>969</v>
      </c>
      <c r="M18" s="39">
        <f t="shared" si="16"/>
        <v>971.25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145.34800000000001</v>
      </c>
      <c r="S18" s="39">
        <f t="shared" si="17"/>
        <v>145.34800000000001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>
        <v>297.72399999999999</v>
      </c>
      <c r="AJ18" s="64">
        <v>1095.0289999999998</v>
      </c>
      <c r="AK18" s="121">
        <f t="shared" si="22"/>
        <v>1392.7529999999997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232.84800000000001</v>
      </c>
      <c r="AV18" s="65">
        <v>289.08</v>
      </c>
      <c r="AW18" s="86">
        <f t="shared" ref="AW18:AW53" si="30">SUM(AU18:AV18)</f>
        <v>521.928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547.74098000000004</v>
      </c>
      <c r="BK18" s="94">
        <f t="shared" si="27"/>
        <v>3190.8998597</v>
      </c>
      <c r="BL18" s="94">
        <f t="shared" si="14"/>
        <v>3738.6408397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>
        <v>0</v>
      </c>
      <c r="F19" s="15">
        <v>225</v>
      </c>
      <c r="G19" s="39">
        <f t="shared" si="15"/>
        <v>225</v>
      </c>
      <c r="H19" s="66">
        <v>5.7374999999999998</v>
      </c>
      <c r="I19" s="66">
        <v>696.15</v>
      </c>
      <c r="J19" s="58">
        <f t="shared" si="1"/>
        <v>701.88749999999993</v>
      </c>
      <c r="K19" s="65">
        <v>1.5</v>
      </c>
      <c r="L19" s="65">
        <v>624.75</v>
      </c>
      <c r="M19" s="39">
        <f t="shared" si="16"/>
        <v>626.25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85.697999999999993</v>
      </c>
      <c r="S19" s="39">
        <f t="shared" si="17"/>
        <v>85.697999999999993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>
        <v>159.9735</v>
      </c>
      <c r="AJ19" s="64">
        <v>899.04900000000009</v>
      </c>
      <c r="AK19" s="121">
        <f t="shared" si="22"/>
        <v>1059.0225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>
        <v>376.2</v>
      </c>
      <c r="AV19" s="39">
        <v>307.03199999999998</v>
      </c>
      <c r="AW19" s="86">
        <f t="shared" si="30"/>
        <v>683.23199999999997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457.12182000000007</v>
      </c>
      <c r="BK19" s="94">
        <f t="shared" si="27"/>
        <v>2918.43875712</v>
      </c>
      <c r="BL19" s="94">
        <f t="shared" si="14"/>
        <v>3375.5605771200003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>
        <v>0</v>
      </c>
      <c r="R20" s="15">
        <v>64.215000000000003</v>
      </c>
      <c r="S20" s="39">
        <f>Q20+R20</f>
        <v>64.215000000000003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>
        <v>166.24975000000001</v>
      </c>
      <c r="AJ20" s="64">
        <v>1507.1644500000007</v>
      </c>
      <c r="AK20" s="121">
        <f t="shared" si="22"/>
        <v>1673.4142000000006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>
        <v>201.16800000000001</v>
      </c>
      <c r="AV20" s="15">
        <v>295.94400000000002</v>
      </c>
      <c r="AW20" s="86">
        <f t="shared" si="30"/>
        <v>497.11200000000002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525.12491999999997</v>
      </c>
      <c r="BK20" s="94">
        <f t="shared" si="27"/>
        <v>2783.4239487999998</v>
      </c>
      <c r="BL20" s="94">
        <f t="shared" si="14"/>
        <v>3308.5488687999996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>
        <v>0</v>
      </c>
      <c r="R21" s="15">
        <v>100.863</v>
      </c>
      <c r="S21" s="39">
        <f t="shared" si="17"/>
        <v>100.863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>
        <v>378.02300000000031</v>
      </c>
      <c r="AJ21" s="64">
        <v>2056.7620000000002</v>
      </c>
      <c r="AK21" s="121">
        <f t="shared" si="22"/>
        <v>2434.7850000000003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310.464</v>
      </c>
      <c r="AS21" s="67">
        <v>525.88800000000003</v>
      </c>
      <c r="AT21" s="58">
        <f t="shared" si="28"/>
        <v>836.35200000000009</v>
      </c>
      <c r="AU21" s="15">
        <v>187.70400000000001</v>
      </c>
      <c r="AV21" s="15">
        <v>315.74400000000003</v>
      </c>
      <c r="AW21" s="86">
        <f t="shared" si="30"/>
        <v>503.44800000000004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675.42630000000008</v>
      </c>
      <c r="BK21" s="94">
        <f t="shared" si="27"/>
        <v>3806.2981499999996</v>
      </c>
      <c r="BL21" s="94">
        <f t="shared" si="14"/>
        <v>4481.7244499999997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>
        <v>0</v>
      </c>
      <c r="R22" s="15">
        <v>0</v>
      </c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1861.6963200000005</v>
      </c>
      <c r="AH22" s="58">
        <f t="shared" si="5"/>
        <v>2198.3755200000005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319.44</v>
      </c>
      <c r="AS22" s="67">
        <v>569.71199999999999</v>
      </c>
      <c r="AT22" s="58">
        <f>AR22+AS22</f>
        <v>889.15200000000004</v>
      </c>
      <c r="AU22" s="15"/>
      <c r="AV22" s="15"/>
      <c r="AW22" s="86">
        <f>SUM(AU22:AV22)</f>
        <v>0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755.54070000000002</v>
      </c>
      <c r="BK22" s="94">
        <f t="shared" si="32"/>
        <v>3640.4241400000001</v>
      </c>
      <c r="BL22" s="94">
        <f t="shared" si="14"/>
        <v>4395.9648399999996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/>
      <c r="R23" s="65"/>
      <c r="S23" s="39">
        <f t="shared" si="17"/>
        <v>0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2592.4272000000001</v>
      </c>
      <c r="AH23" s="58">
        <f t="shared" si="5"/>
        <v>2883.0648000000001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319.44</v>
      </c>
      <c r="AS23" s="67">
        <v>588.72</v>
      </c>
      <c r="AT23" s="58">
        <f>AR23+AS23</f>
        <v>908.16000000000008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742.21122403200002</v>
      </c>
      <c r="BK23" s="94">
        <f t="shared" si="32"/>
        <v>4690.4849794000002</v>
      </c>
      <c r="BL23" s="94">
        <f t="shared" si="14"/>
        <v>5432.6962034320004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2712.3887999999997</v>
      </c>
      <c r="AH24" s="58">
        <f t="shared" si="5"/>
        <v>2948.3519999999999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326.83199999999999</v>
      </c>
      <c r="AS24" s="67">
        <v>652.08000000000004</v>
      </c>
      <c r="AT24" s="58">
        <f>AR24+AS24</f>
        <v>978.91200000000003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741.89172547199996</v>
      </c>
      <c r="BK24" s="94">
        <f t="shared" si="32"/>
        <v>4481.3417810000001</v>
      </c>
      <c r="BL24" s="94">
        <f t="shared" si="14"/>
        <v>5223.233506472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2787.4651199999998</v>
      </c>
      <c r="AH25" s="58">
        <f t="shared" si="5"/>
        <v>3150.6182399999998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315.74400000000003</v>
      </c>
      <c r="AS25" s="67">
        <v>686.4</v>
      </c>
      <c r="AT25" s="58">
        <f>AR25+AS25</f>
        <v>1002.144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876.77880604800009</v>
      </c>
      <c r="BK25" s="94">
        <f t="shared" si="32"/>
        <v>4533.3774317999996</v>
      </c>
      <c r="BL25" s="94">
        <f t="shared" si="14"/>
        <v>5410.1562378479985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2793.6638399999997</v>
      </c>
      <c r="AH26" s="58">
        <f t="shared" si="5"/>
        <v>3075.0931199999995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271.70087999999998</v>
      </c>
      <c r="AS26" s="67">
        <v>516.76943999999992</v>
      </c>
      <c r="AT26" s="58">
        <f t="shared" si="28"/>
        <v>788.4703199999999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759.76692633599998</v>
      </c>
      <c r="BK26" s="94">
        <f t="shared" ref="BK26:BK35" si="36">C26+I26+O26+U26+AA26+AG26+AM26+AS26+AY26</f>
        <v>4673.6680275999997</v>
      </c>
      <c r="BL26" s="94">
        <f t="shared" si="14"/>
        <v>5433.4349539359991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3458.8171200000006</v>
      </c>
      <c r="AH27" s="58">
        <f t="shared" si="5"/>
        <v>3862.8321600000008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229.19159999999999</v>
      </c>
      <c r="AS27" s="67">
        <v>438.15287999999998</v>
      </c>
      <c r="AT27" s="58">
        <f t="shared" si="28"/>
        <v>667.34447999999998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843.20663999999999</v>
      </c>
      <c r="BK27" s="94">
        <f t="shared" si="36"/>
        <v>4803.2045214000009</v>
      </c>
      <c r="BL27" s="94">
        <f t="shared" si="14"/>
        <v>5646.4111614000003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3228.3187200000002</v>
      </c>
      <c r="AH28" s="58">
        <f t="shared" si="5"/>
        <v>3479.2454400000001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200.51064</v>
      </c>
      <c r="AS28" s="67">
        <v>444.04271999999997</v>
      </c>
      <c r="AT28" s="58">
        <f t="shared" si="28"/>
        <v>644.55336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577.43736000000001</v>
      </c>
      <c r="BK28" s="94">
        <f t="shared" si="36"/>
        <v>3983.1539259000001</v>
      </c>
      <c r="BL28" s="94">
        <f t="shared" si="14"/>
        <v>4560.5912859000009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3299.6198400000003</v>
      </c>
      <c r="AH29" s="58">
        <f t="shared" si="5"/>
        <v>3510.2601600000003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207.68088</v>
      </c>
      <c r="AS29" s="67">
        <v>422.78807999999998</v>
      </c>
      <c r="AT29" s="58">
        <f t="shared" si="28"/>
        <v>630.46895999999992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519.12120000000004</v>
      </c>
      <c r="BK29" s="94">
        <f t="shared" si="36"/>
        <v>4608.2220180000004</v>
      </c>
      <c r="BL29" s="94">
        <f t="shared" si="14"/>
        <v>5127.343218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3124.9521599999998</v>
      </c>
      <c r="AH30" s="58">
        <f t="shared" si="5"/>
        <v>3295.3060799999998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236.10575999999998</v>
      </c>
      <c r="AS30" s="67">
        <v>311.90544</v>
      </c>
      <c r="AT30" s="58">
        <f t="shared" si="28"/>
        <v>548.01119999999992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490.45967999999999</v>
      </c>
      <c r="BK30" s="94">
        <f t="shared" si="36"/>
        <v>4149.4908593250002</v>
      </c>
      <c r="BL30" s="94">
        <f t="shared" si="14"/>
        <v>4639.9505393250001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2816.7532799999999</v>
      </c>
      <c r="AH31" s="58">
        <f t="shared" si="5"/>
        <v>2917.4692799999998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235.59359999999998</v>
      </c>
      <c r="AS31" s="67">
        <v>264.78672</v>
      </c>
      <c r="AT31" s="58">
        <f t="shared" si="28"/>
        <v>500.38031999999998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411.90959999999995</v>
      </c>
      <c r="BK31" s="94">
        <f t="shared" si="36"/>
        <v>4256.0390955749999</v>
      </c>
      <c r="BL31" s="94">
        <f t="shared" si="14"/>
        <v>4667.948695574999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2756.69328</v>
      </c>
      <c r="AH32" s="58">
        <f t="shared" si="5"/>
        <v>3097.40112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230.21592000000001</v>
      </c>
      <c r="AS32" s="67">
        <v>241.9956</v>
      </c>
      <c r="AT32" s="58">
        <f t="shared" si="28"/>
        <v>472.21152000000001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633.92376000000002</v>
      </c>
      <c r="BK32" s="94">
        <f t="shared" si="36"/>
        <v>4154.9507243999997</v>
      </c>
      <c r="BL32" s="94">
        <f t="shared" si="14"/>
        <v>4788.8744843999993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2563.5033600000002</v>
      </c>
      <c r="AH33" s="58">
        <f t="shared" si="5"/>
        <v>2782.77648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211.00991999999999</v>
      </c>
      <c r="AS33" s="67">
        <v>262.22592000000003</v>
      </c>
      <c r="AT33" s="58">
        <f t="shared" si="28"/>
        <v>473.23584000000005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435.56304</v>
      </c>
      <c r="BK33" s="94">
        <f t="shared" si="36"/>
        <v>3529.8206355000002</v>
      </c>
      <c r="BL33" s="94">
        <f t="shared" si="14"/>
        <v>3965.3836754999998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2514.9062400000003</v>
      </c>
      <c r="AH34" s="58">
        <f t="shared" si="5"/>
        <v>2716.33824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225.86256</v>
      </c>
      <c r="AS34" s="67">
        <v>230.21592000000001</v>
      </c>
      <c r="AT34" s="58">
        <f t="shared" si="28"/>
        <v>456.07848000000001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432.57456000000002</v>
      </c>
      <c r="BK34" s="94">
        <f t="shared" si="36"/>
        <v>3549.4555899000002</v>
      </c>
      <c r="BL34" s="94">
        <f t="shared" si="14"/>
        <v>3982.0301499000002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2708.6400000000003</v>
      </c>
      <c r="AH35" s="58">
        <f t="shared" si="5"/>
        <v>2853.0955200000003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228.67944</v>
      </c>
      <c r="AS35" s="67">
        <v>294.23592000000002</v>
      </c>
      <c r="AT35" s="58">
        <f t="shared" si="28"/>
        <v>522.91535999999996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378.41496000000001</v>
      </c>
      <c r="BK35" s="94">
        <f t="shared" si="36"/>
        <v>3903.0269991000005</v>
      </c>
      <c r="BL35" s="94">
        <f t="shared" si="14"/>
        <v>4281.4419590999996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2721.66048</v>
      </c>
      <c r="AH36" s="58">
        <f t="shared" si="5"/>
        <v>2868.9935999999998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218.94839999999999</v>
      </c>
      <c r="AS36" s="79">
        <v>313.18583999999998</v>
      </c>
      <c r="AT36" s="58">
        <f t="shared" si="28"/>
        <v>532.13423999999998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371.56151999999997</v>
      </c>
      <c r="BK36" s="94">
        <f t="shared" ref="BK36:BK45" si="42">C36+I36+O36+U36+AA36+AG36+AM36+AS36+AY36</f>
        <v>3708.0327612000001</v>
      </c>
      <c r="BL36" s="94">
        <f t="shared" si="14"/>
        <v>4079.5942811999994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2696.6702399999999</v>
      </c>
      <c r="AH37" s="58">
        <f t="shared" si="5"/>
        <v>2820.4070400000001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200.25456</v>
      </c>
      <c r="AS37" s="67">
        <v>343.91543999999999</v>
      </c>
      <c r="AT37" s="58">
        <f t="shared" si="28"/>
        <v>544.16999999999996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329.27135999999996</v>
      </c>
      <c r="BK37" s="94">
        <f t="shared" si="42"/>
        <v>3785.6876570999993</v>
      </c>
      <c r="BL37" s="94">
        <f t="shared" si="14"/>
        <v>4114.9590171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2629.0440000000003</v>
      </c>
      <c r="AH38" s="58">
        <f t="shared" si="5"/>
        <v>2755.6584000000003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134.44199999999998</v>
      </c>
      <c r="AS38" s="67">
        <v>401.53343999999998</v>
      </c>
      <c r="AT38" s="58">
        <f t="shared" si="28"/>
        <v>535.97543999999994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266.33639999999997</v>
      </c>
      <c r="BK38" s="94">
        <f t="shared" si="42"/>
        <v>3847.0658400000002</v>
      </c>
      <c r="BL38" s="94">
        <f t="shared" ref="BL38:BL57" si="43">D38+J38+P38+V38+AB38+AH38+AN38+AT38+AZ38</f>
        <v>4113.4022399999994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2125.86528</v>
      </c>
      <c r="AH39" s="58">
        <f t="shared" si="5"/>
        <v>2192.05008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93.469200000000001</v>
      </c>
      <c r="AS39" s="67">
        <v>345.19584000000003</v>
      </c>
      <c r="AT39" s="58">
        <f t="shared" si="28"/>
        <v>438.66504000000003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164.93400000000003</v>
      </c>
      <c r="BK39" s="94">
        <f t="shared" si="42"/>
        <v>3213.5715236999999</v>
      </c>
      <c r="BL39" s="94">
        <f t="shared" si="43"/>
        <v>3378.5055236999997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2106.96288</v>
      </c>
      <c r="AH40" s="58">
        <f t="shared" si="5"/>
        <v>2236.4548800000002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102.43199999999999</v>
      </c>
      <c r="AS40" s="67">
        <v>351.34176000000002</v>
      </c>
      <c r="AT40" s="58">
        <f t="shared" si="28"/>
        <v>453.77376000000004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237.20400000000001</v>
      </c>
      <c r="BK40" s="94">
        <f t="shared" si="42"/>
        <v>3527.6165304000006</v>
      </c>
      <c r="BL40" s="94">
        <f t="shared" si="43"/>
        <v>3764.8205304000003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2107.1740800000002</v>
      </c>
      <c r="AH41" s="58">
        <f t="shared" si="5"/>
        <v>2147.4604800000002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104.22456</v>
      </c>
      <c r="AS41" s="67">
        <v>271.70087999999998</v>
      </c>
      <c r="AT41" s="58">
        <f t="shared" si="28"/>
        <v>375.92543999999998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149.79095999999998</v>
      </c>
      <c r="BK41" s="94">
        <f t="shared" si="42"/>
        <v>2968.9743504000003</v>
      </c>
      <c r="BL41" s="94">
        <f t="shared" si="43"/>
        <v>3118.7653104000001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1954.0012800000002</v>
      </c>
      <c r="AH42" s="58">
        <f t="shared" si="5"/>
        <v>1988.5324800000001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81.43343999999999</v>
      </c>
      <c r="AS42" s="67">
        <v>243.53207999999998</v>
      </c>
      <c r="AT42" s="58">
        <f t="shared" si="28"/>
        <v>324.96551999999997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121.24464</v>
      </c>
      <c r="BK42" s="94">
        <f t="shared" si="42"/>
        <v>3030.8672016</v>
      </c>
      <c r="BL42" s="94">
        <f t="shared" si="43"/>
        <v>3152.1118415999999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1282.5384000000001</v>
      </c>
      <c r="AH43" s="58">
        <f t="shared" si="5"/>
        <v>1311.3144000000002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62.227440000000001</v>
      </c>
      <c r="AS43" s="67">
        <v>208.96127999999999</v>
      </c>
      <c r="AT43" s="58">
        <f t="shared" si="28"/>
        <v>271.18871999999999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96.283439999999999</v>
      </c>
      <c r="BK43" s="94">
        <f t="shared" si="42"/>
        <v>2102.5054728</v>
      </c>
      <c r="BL43" s="94">
        <f t="shared" si="43"/>
        <v>2198.7889128000002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628.78992000000005</v>
      </c>
      <c r="AH44" s="58">
        <f t="shared" si="5"/>
        <v>640.30032000000006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20.998559999999998</v>
      </c>
      <c r="AS44" s="67">
        <v>211.77815999999999</v>
      </c>
      <c r="AT44" s="58">
        <f t="shared" si="28"/>
        <v>232.77671999999998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37.788960000000003</v>
      </c>
      <c r="BK44" s="94">
        <f t="shared" si="42"/>
        <v>1434.1396248000001</v>
      </c>
      <c r="BL44" s="94">
        <f t="shared" si="43"/>
        <v>1471.9285848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543.84</v>
      </c>
      <c r="AH45" s="58">
        <f t="shared" si="5"/>
        <v>566.86080000000004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5.6337599999999997</v>
      </c>
      <c r="AS45" s="67">
        <v>217.66800000000001</v>
      </c>
      <c r="AT45" s="58">
        <f t="shared" si="28"/>
        <v>223.30176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33.934560000000005</v>
      </c>
      <c r="BK45" s="94">
        <f t="shared" si="42"/>
        <v>1529.7405000000001</v>
      </c>
      <c r="BL45" s="94">
        <f t="shared" si="43"/>
        <v>1563.67506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152.57088000000002</v>
      </c>
      <c r="AH46" s="58">
        <f t="shared" si="5"/>
        <v>169.83648000000002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175.41479999999999</v>
      </c>
      <c r="AT46" s="58">
        <f t="shared" si="28"/>
        <v>175.41479999999999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848.63567999999998</v>
      </c>
      <c r="BL46" s="94">
        <f t="shared" si="43"/>
        <v>865.90128000000004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84.48</v>
      </c>
      <c r="AH47" s="58">
        <f t="shared" si="5"/>
        <v>84.48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153.648</v>
      </c>
      <c r="AT47" s="58">
        <f t="shared" si="28"/>
        <v>153.648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762.88299999999992</v>
      </c>
      <c r="BL47" s="94">
        <f t="shared" si="43"/>
        <v>762.88299999999992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68.64</v>
      </c>
      <c r="AH48" s="58">
        <f t="shared" si="5"/>
        <v>77.272800000000004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89.884079999999997</v>
      </c>
      <c r="AT48" s="58">
        <f t="shared" si="28"/>
        <v>89.884079999999997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994.79158000000007</v>
      </c>
      <c r="BL48" s="94">
        <f t="shared" si="43"/>
        <v>1003.4243799999999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21.12</v>
      </c>
      <c r="AH49" s="58">
        <f t="shared" si="5"/>
        <v>35.508000000000003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35.851199999999999</v>
      </c>
      <c r="AT49" s="58">
        <f t="shared" si="28"/>
        <v>35.851199999999999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586.11369999999999</v>
      </c>
      <c r="BL49" s="94">
        <f t="shared" si="43"/>
        <v>600.50170000000003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21.12</v>
      </c>
      <c r="AH50" s="58">
        <f t="shared" si="5"/>
        <v>26.8752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20.4864</v>
      </c>
      <c r="AT50" s="58">
        <f t="shared" si="28"/>
        <v>20.4864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844.72390000000007</v>
      </c>
      <c r="BL50" s="94">
        <f t="shared" si="43"/>
        <v>850.47910000000002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5.28</v>
      </c>
      <c r="AH51" s="58">
        <f t="shared" si="5"/>
        <v>28.300800000000002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20.4864</v>
      </c>
      <c r="AT51" s="58">
        <f t="shared" si="28"/>
        <v>20.4864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790.85889999999995</v>
      </c>
      <c r="BL51" s="94">
        <f t="shared" si="43"/>
        <v>813.87969999999996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15.84</v>
      </c>
      <c r="AH52" s="58">
        <f t="shared" si="5"/>
        <v>44.616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873.55749999999989</v>
      </c>
      <c r="BL52" s="94">
        <f t="shared" si="43"/>
        <v>902.33349999999996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0</v>
      </c>
      <c r="AH53" s="58">
        <f t="shared" si="5"/>
        <v>28.776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855.28</v>
      </c>
      <c r="BL53" s="94">
        <f t="shared" si="43"/>
        <v>884.05599999999993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0</v>
      </c>
      <c r="AH54" s="58">
        <f t="shared" si="5"/>
        <v>34.531200000000005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955.5</v>
      </c>
      <c r="BL54" s="94">
        <f t="shared" si="43"/>
        <v>990.03120000000001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2.64</v>
      </c>
      <c r="AH55" s="58">
        <f t="shared" si="5"/>
        <v>28.538400000000003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804.08999999999992</v>
      </c>
      <c r="BL55" s="94">
        <f t="shared" si="43"/>
        <v>829.98839999999996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5.28</v>
      </c>
      <c r="AH56" s="58">
        <f t="shared" si="5"/>
        <v>51.321600000000004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364.56749999999994</v>
      </c>
      <c r="BL56" s="94">
        <f t="shared" si="43"/>
        <v>410.60909999999996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2.64</v>
      </c>
      <c r="AH57" s="58">
        <f t="shared" si="5"/>
        <v>51.559200000000004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1428.5775000000001</v>
      </c>
      <c r="BL57" s="94">
        <f t="shared" si="43"/>
        <v>1477.4966999999999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1728.75</v>
      </c>
      <c r="F58" s="181">
        <f t="shared" si="50"/>
        <v>6141.25</v>
      </c>
      <c r="G58" s="181">
        <f t="shared" si="50"/>
        <v>7870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510</v>
      </c>
      <c r="L58" s="181">
        <f t="shared" si="50"/>
        <v>9464.25</v>
      </c>
      <c r="M58" s="181">
        <f t="shared" si="50"/>
        <v>9974.25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3858.5269999999996</v>
      </c>
      <c r="S58" s="181">
        <f t="shared" si="50"/>
        <v>3858.5269999999996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62765.425606255762</v>
      </c>
      <c r="AH58" s="180">
        <f t="shared" si="50"/>
        <v>70219.032646255757</v>
      </c>
      <c r="AI58" s="181">
        <f t="shared" ref="AI58:BL58" si="51">SUM(AI6:AI57)</f>
        <v>2800.1611500000004</v>
      </c>
      <c r="AJ58" s="181">
        <f t="shared" si="51"/>
        <v>7612.785249999959</v>
      </c>
      <c r="AK58" s="181">
        <f t="shared" si="51"/>
        <v>10412.946399999957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1909.0722499999999</v>
      </c>
      <c r="AQ58" s="181">
        <f t="shared" si="51"/>
        <v>1909.0722499999999</v>
      </c>
      <c r="AR58" s="180">
        <f t="shared" si="51"/>
        <v>5726.6668799999998</v>
      </c>
      <c r="AS58" s="180">
        <f t="shared" si="51"/>
        <v>10734.018239999998</v>
      </c>
      <c r="AT58" s="180">
        <f>SUM(AT11:AT57)</f>
        <v>16460.685120000006</v>
      </c>
      <c r="AU58" s="181">
        <f t="shared" si="51"/>
        <v>1146.816</v>
      </c>
      <c r="AV58" s="181">
        <f t="shared" si="51"/>
        <v>1413.7199999999998</v>
      </c>
      <c r="AW58" s="181">
        <f t="shared" si="51"/>
        <v>2560.5359999999996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1822.5</v>
      </c>
      <c r="BC58" s="181">
        <f t="shared" si="51"/>
        <v>1822.5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18160.441521888006</v>
      </c>
      <c r="BK58" s="180">
        <f t="shared" si="51"/>
        <v>137391.21596477204</v>
      </c>
      <c r="BL58" s="180">
        <f t="shared" si="51"/>
        <v>155551.65748666006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P9" sqref="P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V13" sqref="V13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498.75</v>
      </c>
      <c r="G8" s="137">
        <f t="shared" si="13"/>
        <v>516.75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1856.3812500000001</v>
      </c>
      <c r="AH8" s="147">
        <f t="shared" si="11"/>
        <v>2139.9512500000001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5">
        <v>68.64</v>
      </c>
      <c r="R9" s="136">
        <v>5.28</v>
      </c>
      <c r="S9" s="137">
        <f t="shared" si="4"/>
        <v>73.92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265.89</v>
      </c>
      <c r="AG9" s="146">
        <f t="shared" si="10"/>
        <v>1930.789</v>
      </c>
      <c r="AH9" s="147">
        <f t="shared" si="11"/>
        <v>2196.6790000000001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118.408</v>
      </c>
      <c r="J10" s="137">
        <f t="shared" ref="J10" si="17">SUM(H10:I10)</f>
        <v>118.408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5">
        <v>142.95599999999999</v>
      </c>
      <c r="R10" s="136">
        <v>2.7720000000000002</v>
      </c>
      <c r="S10" s="137">
        <f t="shared" si="4"/>
        <v>145.72799999999998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43">
        <v>0</v>
      </c>
      <c r="AA10" s="144">
        <v>169.30020800000003</v>
      </c>
      <c r="AB10" s="148">
        <f t="shared" si="7"/>
        <v>169.30020800000003</v>
      </c>
      <c r="AC10" s="149"/>
      <c r="AD10" s="121"/>
      <c r="AE10" s="140">
        <f t="shared" si="8"/>
        <v>0</v>
      </c>
      <c r="AF10" s="145">
        <f t="shared" si="9"/>
        <v>394.70600000000002</v>
      </c>
      <c r="AG10" s="146">
        <f t="shared" si="10"/>
        <v>1672.844208</v>
      </c>
      <c r="AH10" s="147">
        <f t="shared" si="11"/>
        <v>2067.5502080000001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8">SUM(E11:F11)</f>
        <v>711.75</v>
      </c>
      <c r="H11" s="135">
        <v>0</v>
      </c>
      <c r="I11" s="136">
        <v>148.29499999999999</v>
      </c>
      <c r="J11" s="137">
        <f t="shared" ref="J11" si="19">SUM(H11:I11)</f>
        <v>148.29499999999999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5">
        <v>163.04640000000001</v>
      </c>
      <c r="R11" s="136">
        <v>10.824</v>
      </c>
      <c r="S11" s="137">
        <f t="shared" si="4"/>
        <v>173.87040000000002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43">
        <v>0</v>
      </c>
      <c r="AA11" s="144">
        <v>102.66188350000002</v>
      </c>
      <c r="AB11" s="148">
        <f t="shared" si="7"/>
        <v>102.66188350000002</v>
      </c>
      <c r="AC11" s="149"/>
      <c r="AD11" s="121"/>
      <c r="AE11" s="140">
        <f t="shared" si="8"/>
        <v>0</v>
      </c>
      <c r="AF11" s="145">
        <f t="shared" si="9"/>
        <v>384.79640000000001</v>
      </c>
      <c r="AG11" s="146">
        <f t="shared" si="10"/>
        <v>1587.8348835000002</v>
      </c>
      <c r="AH11" s="147">
        <f t="shared" si="11"/>
        <v>1972.6312835000001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8"/>
        <v>651.75</v>
      </c>
      <c r="H12" s="135">
        <v>0</v>
      </c>
      <c r="I12" s="136">
        <v>213.803</v>
      </c>
      <c r="J12" s="137">
        <f t="shared" ref="J12" si="20">SUM(H12:I12)</f>
        <v>213.803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5">
        <v>147.84</v>
      </c>
      <c r="R12" s="136">
        <v>49.104000000000006</v>
      </c>
      <c r="S12" s="137">
        <f t="shared" si="4"/>
        <v>196.94400000000002</v>
      </c>
      <c r="T12" s="135">
        <v>0</v>
      </c>
      <c r="U12" s="136">
        <v>156.44799999999998</v>
      </c>
      <c r="V12" s="137">
        <f t="shared" ref="V12" si="21">T12+U12</f>
        <v>156.44799999999998</v>
      </c>
      <c r="W12" s="138"/>
      <c r="X12" s="139"/>
      <c r="Y12" s="140">
        <f t="shared" si="6"/>
        <v>0</v>
      </c>
      <c r="Z12" s="138">
        <v>0</v>
      </c>
      <c r="AA12" s="139">
        <v>152.60694350000003</v>
      </c>
      <c r="AB12" s="148">
        <f t="shared" si="7"/>
        <v>152.60694350000003</v>
      </c>
      <c r="AC12" s="149"/>
      <c r="AD12" s="121"/>
      <c r="AE12" s="140">
        <f t="shared" si="8"/>
        <v>0</v>
      </c>
      <c r="AF12" s="145">
        <f t="shared" si="9"/>
        <v>332.84000000000003</v>
      </c>
      <c r="AG12" s="146">
        <f t="shared" si="10"/>
        <v>1739.9619435</v>
      </c>
      <c r="AH12" s="147">
        <f t="shared" si="11"/>
        <v>2072.8019435000001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8"/>
        <v>824.25</v>
      </c>
      <c r="H13" s="135">
        <v>0</v>
      </c>
      <c r="I13" s="136">
        <v>233.40799999999999</v>
      </c>
      <c r="J13" s="137">
        <f t="shared" ref="J13" si="22">SUM(H13:I13)</f>
        <v>233.40799999999999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5">
        <v>274.56</v>
      </c>
      <c r="R13" s="136">
        <v>101.64</v>
      </c>
      <c r="S13" s="137">
        <f t="shared" si="4"/>
        <v>376.2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38">
        <v>0</v>
      </c>
      <c r="AA13" s="139">
        <v>330.54270425000004</v>
      </c>
      <c r="AB13" s="148">
        <f t="shared" si="7"/>
        <v>330.54270425000004</v>
      </c>
      <c r="AC13" s="149"/>
      <c r="AD13" s="121"/>
      <c r="AE13" s="140">
        <f t="shared" si="8"/>
        <v>0</v>
      </c>
      <c r="AF13" s="145">
        <f t="shared" si="9"/>
        <v>525.05999999999995</v>
      </c>
      <c r="AG13" s="146">
        <f t="shared" si="10"/>
        <v>2023.4937042500001</v>
      </c>
      <c r="AH13" s="147">
        <f t="shared" si="11"/>
        <v>2548.55370425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8"/>
        <v>807</v>
      </c>
      <c r="H14" s="135">
        <v>0</v>
      </c>
      <c r="I14" s="136">
        <v>207.20500000000001</v>
      </c>
      <c r="J14" s="137">
        <f t="shared" ref="J14" si="23">SUM(H14:I14)</f>
        <v>207.20500000000001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5">
        <v>205.92</v>
      </c>
      <c r="R14" s="136">
        <v>184.32479999999998</v>
      </c>
      <c r="S14" s="137">
        <f t="shared" si="4"/>
        <v>390.24479999999994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335.66999999999996</v>
      </c>
      <c r="AG14" s="146">
        <f t="shared" si="10"/>
        <v>2280.5859157499999</v>
      </c>
      <c r="AH14" s="147">
        <f t="shared" si="11"/>
        <v>2616.25591575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8"/>
        <v>911.25</v>
      </c>
      <c r="H15" s="135">
        <v>0</v>
      </c>
      <c r="I15" s="136">
        <v>240.62299999999999</v>
      </c>
      <c r="J15" s="137">
        <f t="shared" ref="J15" si="24">SUM(H15:I15)</f>
        <v>240.62299999999999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5">
        <v>127.056</v>
      </c>
      <c r="R15" s="136">
        <v>213.47749999999999</v>
      </c>
      <c r="S15" s="137">
        <f t="shared" si="4"/>
        <v>340.5335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260.80599999999998</v>
      </c>
      <c r="AG15" s="146">
        <f t="shared" si="10"/>
        <v>2241.3856032499998</v>
      </c>
      <c r="AH15" s="147">
        <f t="shared" si="11"/>
        <v>2502.1916032499998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5">
        <v>17.5</v>
      </c>
      <c r="C16" s="136">
        <v>517.5</v>
      </c>
      <c r="D16" s="137">
        <f t="shared" ref="D16:D17" si="25">B16+C16</f>
        <v>535</v>
      </c>
      <c r="E16" s="135">
        <v>35.25</v>
      </c>
      <c r="F16" s="136">
        <v>753.75</v>
      </c>
      <c r="G16" s="137">
        <f t="shared" ref="G16:G20" si="26">SUM(E16:F16)</f>
        <v>789</v>
      </c>
      <c r="H16" s="135">
        <v>0</v>
      </c>
      <c r="I16" s="136">
        <v>124.30800000000001</v>
      </c>
      <c r="J16" s="137">
        <f t="shared" ref="J16" si="27">SUM(H16:I16)</f>
        <v>124.30800000000001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5">
        <v>227.92549999999983</v>
      </c>
      <c r="R16" s="136">
        <v>627.65949999995826</v>
      </c>
      <c r="S16" s="137">
        <f t="shared" si="4"/>
        <v>855.58499999995809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26.4</v>
      </c>
      <c r="X16" s="136">
        <v>10.56</v>
      </c>
      <c r="Y16" s="137">
        <f t="shared" si="6"/>
        <v>36.96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307.07549999999981</v>
      </c>
      <c r="AG16" s="146">
        <f t="shared" si="10"/>
        <v>2769.4707492499579</v>
      </c>
      <c r="AH16" s="147">
        <f t="shared" si="11"/>
        <v>3076.5462492499578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5">
        <v>1.25</v>
      </c>
      <c r="C17" s="136">
        <v>395</v>
      </c>
      <c r="D17" s="137">
        <f t="shared" si="25"/>
        <v>396.25</v>
      </c>
      <c r="E17" s="135">
        <v>12.75</v>
      </c>
      <c r="F17" s="136">
        <v>883.5</v>
      </c>
      <c r="G17" s="137">
        <f t="shared" si="26"/>
        <v>896.25</v>
      </c>
      <c r="H17" s="135">
        <v>0</v>
      </c>
      <c r="I17" s="136">
        <v>131.35300000000001</v>
      </c>
      <c r="J17" s="137">
        <f t="shared" ref="J17" si="28">SUM(H17:I17)</f>
        <v>131.35300000000001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5">
        <v>210.56700000000001</v>
      </c>
      <c r="R17" s="136">
        <v>846.49899999999957</v>
      </c>
      <c r="S17" s="137">
        <f t="shared" si="4"/>
        <v>1057.0659999999996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122.496</v>
      </c>
      <c r="X17" s="136">
        <v>195.36</v>
      </c>
      <c r="Y17" s="137">
        <f t="shared" si="6"/>
        <v>317.85599999999999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347.06299999999999</v>
      </c>
      <c r="AG17" s="146">
        <f t="shared" si="10"/>
        <v>3012.9966584999997</v>
      </c>
      <c r="AH17" s="147">
        <f t="shared" si="11"/>
        <v>3360.0596584999998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5">
        <v>0</v>
      </c>
      <c r="C18" s="136">
        <v>495</v>
      </c>
      <c r="D18" s="137">
        <f t="shared" ref="D18:D19" si="29">B18+C18</f>
        <v>495</v>
      </c>
      <c r="E18" s="135">
        <v>2.25</v>
      </c>
      <c r="F18" s="136">
        <v>969</v>
      </c>
      <c r="G18" s="137">
        <f t="shared" si="26"/>
        <v>971.25</v>
      </c>
      <c r="H18" s="135">
        <v>0</v>
      </c>
      <c r="I18" s="136">
        <v>145.34800000000001</v>
      </c>
      <c r="J18" s="137">
        <f t="shared" ref="J18:J19" si="30">SUM(H18:I18)</f>
        <v>145.34800000000001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5">
        <v>297.72399999999999</v>
      </c>
      <c r="R18" s="136">
        <v>1095.0289999999998</v>
      </c>
      <c r="S18" s="137">
        <f t="shared" si="4"/>
        <v>1392.7529999999997</v>
      </c>
      <c r="T18" s="135">
        <v>0</v>
      </c>
      <c r="U18" s="136">
        <v>16.561</v>
      </c>
      <c r="V18" s="137">
        <f t="shared" si="5"/>
        <v>16.561</v>
      </c>
      <c r="W18" s="135">
        <v>232.84800000000001</v>
      </c>
      <c r="X18" s="136">
        <v>289.08</v>
      </c>
      <c r="Y18" s="137">
        <f t="shared" si="6"/>
        <v>521.928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532.822</v>
      </c>
      <c r="AG18" s="146">
        <f t="shared" si="10"/>
        <v>3879.1997007499995</v>
      </c>
      <c r="AH18" s="147">
        <f t="shared" si="11"/>
        <v>4412.0217007499996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5">
        <v>0</v>
      </c>
      <c r="C19" s="136">
        <v>225</v>
      </c>
      <c r="D19" s="137">
        <f t="shared" si="29"/>
        <v>225</v>
      </c>
      <c r="E19" s="135">
        <v>1.5</v>
      </c>
      <c r="F19" s="136">
        <v>624.75</v>
      </c>
      <c r="G19" s="137">
        <f t="shared" si="26"/>
        <v>626.25</v>
      </c>
      <c r="H19" s="135">
        <v>0</v>
      </c>
      <c r="I19" s="136">
        <v>85.697999999999993</v>
      </c>
      <c r="J19" s="137">
        <f t="shared" si="30"/>
        <v>85.697999999999993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5">
        <v>159.9735</v>
      </c>
      <c r="R19" s="136">
        <v>899.04900000000009</v>
      </c>
      <c r="S19" s="137">
        <f t="shared" si="4"/>
        <v>1059.0225</v>
      </c>
      <c r="T19" s="135">
        <v>0</v>
      </c>
      <c r="U19" s="136">
        <v>5.52</v>
      </c>
      <c r="V19" s="137">
        <f t="shared" si="5"/>
        <v>5.52</v>
      </c>
      <c r="W19" s="135">
        <v>376.2</v>
      </c>
      <c r="X19" s="136">
        <v>307.03199999999998</v>
      </c>
      <c r="Y19" s="137">
        <f t="shared" si="6"/>
        <v>683.23199999999997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537.67349999999999</v>
      </c>
      <c r="AG19" s="146">
        <f t="shared" si="10"/>
        <v>2853.4518619999999</v>
      </c>
      <c r="AH19" s="147">
        <f t="shared" si="11"/>
        <v>3391.1253619999998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6"/>
        <v>626.66249999999991</v>
      </c>
      <c r="H20" s="135">
        <v>0</v>
      </c>
      <c r="I20" s="136">
        <v>64.215000000000003</v>
      </c>
      <c r="J20" s="137">
        <f t="shared" ref="J20" si="31">SUM(H20:I20)</f>
        <v>64.215000000000003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5">
        <v>166.24975000000001</v>
      </c>
      <c r="R20" s="136">
        <v>1507.1644500000007</v>
      </c>
      <c r="S20" s="137">
        <f t="shared" si="4"/>
        <v>1673.4142000000006</v>
      </c>
      <c r="T20" s="138">
        <v>0</v>
      </c>
      <c r="U20" s="139">
        <v>27.52</v>
      </c>
      <c r="V20" s="140">
        <f t="shared" si="5"/>
        <v>27.52</v>
      </c>
      <c r="W20" s="135">
        <v>201.16800000000001</v>
      </c>
      <c r="X20" s="136">
        <v>295.94400000000002</v>
      </c>
      <c r="Y20" s="137">
        <f>SUM(W20:X20)</f>
        <v>497.11200000000002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368.69275000000005</v>
      </c>
      <c r="AG20" s="146">
        <f t="shared" si="10"/>
        <v>3206.6509880000008</v>
      </c>
      <c r="AH20" s="147">
        <f t="shared" si="11"/>
        <v>3575.3437380000009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32">SUM(E21:F21)</f>
        <v>600.63750000000005</v>
      </c>
      <c r="H21" s="135">
        <v>0</v>
      </c>
      <c r="I21" s="136">
        <v>100.863</v>
      </c>
      <c r="J21" s="137">
        <f t="shared" ref="J21" si="33">SUM(H21:I21)</f>
        <v>100.863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5">
        <v>378.02300000000031</v>
      </c>
      <c r="R21" s="136">
        <v>2056.7620000000002</v>
      </c>
      <c r="S21" s="137">
        <f t="shared" si="4"/>
        <v>2434.7850000000003</v>
      </c>
      <c r="T21" s="138">
        <v>0</v>
      </c>
      <c r="U21" s="139">
        <v>165</v>
      </c>
      <c r="V21" s="140">
        <f t="shared" si="5"/>
        <v>165</v>
      </c>
      <c r="W21" s="135">
        <v>187.70400000000001</v>
      </c>
      <c r="X21" s="136">
        <v>315.74400000000003</v>
      </c>
      <c r="Y21" s="137">
        <f>SUM(W21:X21)</f>
        <v>503.44800000000004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648.6845000000003</v>
      </c>
      <c r="AG21" s="146">
        <f t="shared" si="10"/>
        <v>4103.673119</v>
      </c>
      <c r="AH21" s="147">
        <f t="shared" si="11"/>
        <v>4752.3576190000003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32"/>
        <v>550.63750000000005</v>
      </c>
      <c r="H22" s="135">
        <v>0</v>
      </c>
      <c r="I22" s="136">
        <v>0</v>
      </c>
      <c r="J22" s="137">
        <f t="shared" ref="J22" si="34">SUM(H22:I22)</f>
        <v>0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1861.6963200000005</v>
      </c>
      <c r="S22" s="140">
        <f t="shared" si="4"/>
        <v>2198.3755200000005</v>
      </c>
      <c r="T22" s="138">
        <v>0</v>
      </c>
      <c r="U22" s="139">
        <v>49.68</v>
      </c>
      <c r="V22" s="140">
        <f t="shared" si="5"/>
        <v>49.68</v>
      </c>
      <c r="W22" s="138">
        <v>319.44</v>
      </c>
      <c r="X22" s="139">
        <v>569.71199999999999</v>
      </c>
      <c r="Y22" s="140">
        <f t="shared" si="6"/>
        <v>889.15200000000004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755.54070000000002</v>
      </c>
      <c r="AG22" s="146">
        <f t="shared" si="10"/>
        <v>3411.3587200000006</v>
      </c>
      <c r="AH22" s="147">
        <f t="shared" si="11"/>
        <v>4166.8994200000006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5">SUM(E23:F23)</f>
        <v>450.63749999999999</v>
      </c>
      <c r="H23" s="138">
        <v>0</v>
      </c>
      <c r="I23" s="139">
        <v>29.644560000000006</v>
      </c>
      <c r="J23" s="140">
        <f t="shared" si="1"/>
        <v>29.644560000000006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2592.4272000000001</v>
      </c>
      <c r="S23" s="140">
        <f t="shared" si="4"/>
        <v>2883.0648000000001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319.44</v>
      </c>
      <c r="X23" s="139">
        <v>588.72</v>
      </c>
      <c r="Y23" s="140">
        <f t="shared" si="6"/>
        <v>908.16000000000008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742.21122403200002</v>
      </c>
      <c r="AG23" s="146">
        <f t="shared" si="10"/>
        <v>4389.7110458999996</v>
      </c>
      <c r="AH23" s="147">
        <f t="shared" si="11"/>
        <v>5131.9222699319998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5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2712.3887999999997</v>
      </c>
      <c r="S24" s="140">
        <f t="shared" si="4"/>
        <v>2948.3519999999999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326.83199999999999</v>
      </c>
      <c r="X24" s="139">
        <v>652.08000000000004</v>
      </c>
      <c r="Y24" s="140">
        <f t="shared" si="6"/>
        <v>978.91200000000003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741.89172547199996</v>
      </c>
      <c r="AG24" s="146">
        <f t="shared" si="10"/>
        <v>4427.7506174999999</v>
      </c>
      <c r="AH24" s="147">
        <f t="shared" si="11"/>
        <v>5169.6423429719998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5"/>
        <v>149.38749999999999</v>
      </c>
      <c r="H25" s="138">
        <v>0</v>
      </c>
      <c r="I25" s="139">
        <v>6.16</v>
      </c>
      <c r="J25" s="140">
        <f t="shared" ref="J25" si="36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2787.4651199999998</v>
      </c>
      <c r="S25" s="140">
        <f t="shared" ref="S25" si="37">Q25+R25</f>
        <v>3150.6182399999998</v>
      </c>
      <c r="T25" s="138">
        <v>0</v>
      </c>
      <c r="U25" s="139">
        <v>11</v>
      </c>
      <c r="V25" s="140">
        <f t="shared" si="5"/>
        <v>11</v>
      </c>
      <c r="W25" s="138">
        <v>315.74400000000003</v>
      </c>
      <c r="X25" s="139">
        <v>686.4</v>
      </c>
      <c r="Y25" s="140">
        <f t="shared" si="6"/>
        <v>1002.144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876.77880604800009</v>
      </c>
      <c r="AG25" s="146">
        <f t="shared" si="10"/>
        <v>4399.6088832999994</v>
      </c>
      <c r="AH25" s="147">
        <f t="shared" si="11"/>
        <v>5276.3876893479992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5"/>
        <v>0</v>
      </c>
      <c r="H26" s="138">
        <v>0</v>
      </c>
      <c r="I26" s="139">
        <v>0</v>
      </c>
      <c r="J26" s="140">
        <f t="shared" ref="J26" si="38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2793.6638399999997</v>
      </c>
      <c r="S26" s="140">
        <f t="shared" ref="S26" si="39">Q26+R26</f>
        <v>3075.0931199999995</v>
      </c>
      <c r="T26" s="138">
        <v>0</v>
      </c>
      <c r="U26" s="139">
        <v>0</v>
      </c>
      <c r="V26" s="140">
        <f t="shared" si="5"/>
        <v>0</v>
      </c>
      <c r="W26" s="138">
        <v>271.70087999999998</v>
      </c>
      <c r="X26" s="139">
        <v>516.76943999999992</v>
      </c>
      <c r="Y26" s="140">
        <f t="shared" si="6"/>
        <v>788.4703199999999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759.76692633599998</v>
      </c>
      <c r="AG26" s="146">
        <f t="shared" si="10"/>
        <v>4403.0318645999996</v>
      </c>
      <c r="AH26" s="147">
        <f t="shared" si="11"/>
        <v>5162.7987909359999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40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3458.8171200000006</v>
      </c>
      <c r="S27" s="140">
        <f t="shared" ref="S27" si="41">Q27+R27</f>
        <v>3862.8321600000008</v>
      </c>
      <c r="T27" s="138">
        <v>0</v>
      </c>
      <c r="U27" s="139">
        <v>0</v>
      </c>
      <c r="V27" s="140">
        <f t="shared" si="5"/>
        <v>0</v>
      </c>
      <c r="W27" s="138">
        <v>229.19159999999999</v>
      </c>
      <c r="X27" s="139">
        <v>438.15287999999998</v>
      </c>
      <c r="Y27" s="140">
        <f t="shared" si="6"/>
        <v>667.34447999999998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843.20663999999999</v>
      </c>
      <c r="AG27" s="146">
        <f t="shared" si="10"/>
        <v>4659.9251889000006</v>
      </c>
      <c r="AH27" s="147">
        <f t="shared" si="11"/>
        <v>5503.131828900001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40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3228.3187200000002</v>
      </c>
      <c r="S28" s="140">
        <f t="shared" si="4"/>
        <v>3479.2454400000001</v>
      </c>
      <c r="T28" s="138">
        <v>0</v>
      </c>
      <c r="U28" s="139">
        <v>0</v>
      </c>
      <c r="V28" s="140">
        <f t="shared" si="5"/>
        <v>0</v>
      </c>
      <c r="W28" s="138">
        <v>200.51064</v>
      </c>
      <c r="X28" s="139">
        <v>444.04271999999997</v>
      </c>
      <c r="Y28" s="140">
        <f t="shared" si="6"/>
        <v>644.55336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577.43736000000001</v>
      </c>
      <c r="AG28" s="146">
        <f t="shared" si="10"/>
        <v>3983.77094665</v>
      </c>
      <c r="AH28" s="147">
        <f t="shared" si="11"/>
        <v>4561.2083066499999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42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3299.6198400000003</v>
      </c>
      <c r="S29" s="140">
        <f t="shared" si="4"/>
        <v>3510.2601600000003</v>
      </c>
      <c r="T29" s="138"/>
      <c r="U29" s="139"/>
      <c r="V29" s="140">
        <f t="shared" si="5"/>
        <v>0</v>
      </c>
      <c r="W29" s="138">
        <v>207.68088</v>
      </c>
      <c r="X29" s="139">
        <v>422.78807999999998</v>
      </c>
      <c r="Y29" s="140">
        <f t="shared" si="6"/>
        <v>630.46895999999992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519.12120000000004</v>
      </c>
      <c r="AG29" s="146">
        <f t="shared" si="10"/>
        <v>4457.7695109999995</v>
      </c>
      <c r="AH29" s="147">
        <f t="shared" si="11"/>
        <v>4976.890711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43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3124.9521599999998</v>
      </c>
      <c r="S30" s="140">
        <f t="shared" ref="S30" si="44">Q30+R30</f>
        <v>3295.3060799999998</v>
      </c>
      <c r="T30" s="138"/>
      <c r="U30" s="139"/>
      <c r="V30" s="140">
        <f t="shared" si="5"/>
        <v>0</v>
      </c>
      <c r="W30" s="138">
        <v>236.10575999999998</v>
      </c>
      <c r="X30" s="139">
        <v>311.90544</v>
      </c>
      <c r="Y30" s="140">
        <f t="shared" si="6"/>
        <v>548.01119999999992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490.45967999999999</v>
      </c>
      <c r="AG30" s="146">
        <f t="shared" si="10"/>
        <v>4042.9855918174999</v>
      </c>
      <c r="AH30" s="147">
        <f t="shared" si="11"/>
        <v>4533.4452718174998</v>
      </c>
      <c r="AI30" s="188">
        <f>SUM(U6:U28)*4</f>
        <v>8781.6329999999998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45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2816.7532799999999</v>
      </c>
      <c r="S31" s="140">
        <f t="shared" ref="S31" si="46">Q31+R31</f>
        <v>2917.4692799999998</v>
      </c>
      <c r="T31" s="141"/>
      <c r="U31" s="142"/>
      <c r="V31" s="140">
        <f t="shared" si="5"/>
        <v>0</v>
      </c>
      <c r="W31" s="138">
        <v>235.59359999999998</v>
      </c>
      <c r="X31" s="139">
        <v>264.78672</v>
      </c>
      <c r="Y31" s="140">
        <f t="shared" si="6"/>
        <v>500.38031999999998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411.90959999999995</v>
      </c>
      <c r="AG31" s="146">
        <f t="shared" si="10"/>
        <v>4022.5751895925</v>
      </c>
      <c r="AH31" s="147">
        <f t="shared" si="11"/>
        <v>4434.4847895924995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47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2756.69328</v>
      </c>
      <c r="S32" s="140">
        <f t="shared" si="4"/>
        <v>3097.40112</v>
      </c>
      <c r="T32" s="141"/>
      <c r="U32" s="142"/>
      <c r="V32" s="140">
        <f t="shared" si="5"/>
        <v>0</v>
      </c>
      <c r="W32" s="138">
        <v>230.21592000000001</v>
      </c>
      <c r="X32" s="139">
        <v>241.9956</v>
      </c>
      <c r="Y32" s="140">
        <f t="shared" si="6"/>
        <v>472.21152000000001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633.92376000000002</v>
      </c>
      <c r="AG32" s="146">
        <f t="shared" si="10"/>
        <v>3947.8987354000001</v>
      </c>
      <c r="AH32" s="147">
        <f t="shared" si="11"/>
        <v>4581.8224953999998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48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2563.5033600000002</v>
      </c>
      <c r="S33" s="140">
        <f t="shared" ref="S33" si="49">Q33+R33</f>
        <v>2782.77648</v>
      </c>
      <c r="T33" s="141"/>
      <c r="U33" s="142"/>
      <c r="V33" s="140">
        <f t="shared" si="5"/>
        <v>0</v>
      </c>
      <c r="W33" s="138">
        <v>211.00991999999999</v>
      </c>
      <c r="X33" s="139">
        <v>262.22592000000003</v>
      </c>
      <c r="Y33" s="140">
        <f t="shared" si="6"/>
        <v>473.23584000000005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435.56304</v>
      </c>
      <c r="AG33" s="146">
        <f t="shared" si="10"/>
        <v>3437.1825953699999</v>
      </c>
      <c r="AH33" s="147">
        <f t="shared" si="11"/>
        <v>3872.7456353699999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50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2514.9062400000003</v>
      </c>
      <c r="S34" s="140">
        <f t="shared" si="4"/>
        <v>2716.33824</v>
      </c>
      <c r="T34" s="141"/>
      <c r="U34" s="142"/>
      <c r="V34" s="140">
        <f t="shared" si="5"/>
        <v>0</v>
      </c>
      <c r="W34" s="138">
        <v>225.86256</v>
      </c>
      <c r="X34" s="139">
        <v>230.21592000000001</v>
      </c>
      <c r="Y34" s="140">
        <f t="shared" si="6"/>
        <v>456.07848000000001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432.57456000000002</v>
      </c>
      <c r="AG34" s="146">
        <f t="shared" si="10"/>
        <v>3447.7352266500002</v>
      </c>
      <c r="AH34" s="147">
        <f t="shared" si="11"/>
        <v>3880.3097866500002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51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2708.6400000000003</v>
      </c>
      <c r="S35" s="140">
        <f t="shared" ref="S35" si="52">Q35+R35</f>
        <v>2853.0955200000003</v>
      </c>
      <c r="T35" s="141"/>
      <c r="U35" s="142"/>
      <c r="V35" s="140">
        <f t="shared" si="5"/>
        <v>0</v>
      </c>
      <c r="W35" s="138">
        <v>228.67944</v>
      </c>
      <c r="X35" s="139">
        <v>294.23592000000002</v>
      </c>
      <c r="Y35" s="140">
        <f t="shared" ref="Y35" si="53">SUM(W35:X35)</f>
        <v>522.91535999999996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378.41496000000001</v>
      </c>
      <c r="AG35" s="146">
        <f t="shared" si="10"/>
        <v>3819.7674868500003</v>
      </c>
      <c r="AH35" s="147">
        <f t="shared" si="11"/>
        <v>4198.1824468499999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54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2721.66048</v>
      </c>
      <c r="S36" s="140">
        <f t="shared" si="4"/>
        <v>2868.9935999999998</v>
      </c>
      <c r="T36" s="154"/>
      <c r="U36" s="139"/>
      <c r="V36" s="148">
        <f t="shared" si="5"/>
        <v>0</v>
      </c>
      <c r="W36" s="138">
        <v>218.94839999999999</v>
      </c>
      <c r="X36" s="139">
        <v>313.18583999999998</v>
      </c>
      <c r="Y36" s="140">
        <f t="shared" si="6"/>
        <v>532.13423999999998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371.56151999999997</v>
      </c>
      <c r="AG36" s="146">
        <f t="shared" si="10"/>
        <v>3660.9626961999998</v>
      </c>
      <c r="AH36" s="147">
        <f t="shared" si="11"/>
        <v>4032.5242161999995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5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2696.6702399999999</v>
      </c>
      <c r="S37" s="140">
        <f t="shared" si="4"/>
        <v>2820.4070400000001</v>
      </c>
      <c r="T37" s="154"/>
      <c r="U37" s="139"/>
      <c r="V37" s="148">
        <f t="shared" si="5"/>
        <v>0</v>
      </c>
      <c r="W37" s="138">
        <v>200.25456</v>
      </c>
      <c r="X37" s="139">
        <v>343.91543999999999</v>
      </c>
      <c r="Y37" s="140">
        <f t="shared" si="6"/>
        <v>544.16999999999996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329.27135999999996</v>
      </c>
      <c r="AG37" s="146">
        <f t="shared" si="10"/>
        <v>3788.6494368499998</v>
      </c>
      <c r="AH37" s="147">
        <f t="shared" si="11"/>
        <v>4117.9207968499995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6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7">N38+O38</f>
        <v>0</v>
      </c>
      <c r="Q38" s="138">
        <v>126.6144</v>
      </c>
      <c r="R38" s="139">
        <v>2629.0440000000003</v>
      </c>
      <c r="S38" s="140">
        <f t="shared" si="4"/>
        <v>2755.6584000000003</v>
      </c>
      <c r="T38" s="154"/>
      <c r="U38" s="139"/>
      <c r="V38" s="148">
        <f t="shared" ref="V38:V57" si="58">T38+U38</f>
        <v>0</v>
      </c>
      <c r="W38" s="138">
        <v>134.44199999999998</v>
      </c>
      <c r="X38" s="139">
        <v>401.53343999999998</v>
      </c>
      <c r="Y38" s="140">
        <f>SUM(W38:X38)</f>
        <v>535.97543999999994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59">B38+E38+H38+K38+N38+Q38+T38+W38+Z38+AC38</f>
        <v>266.33639999999997</v>
      </c>
      <c r="AG38" s="146">
        <f t="shared" ref="AG38:AG57" si="60">C38+F38+I38+L38+O38+R38+U38+X38+AA38+AD38</f>
        <v>3780.7878608000001</v>
      </c>
      <c r="AH38" s="147">
        <f t="shared" si="11"/>
        <v>4047.1242608000002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61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7"/>
        <v>0</v>
      </c>
      <c r="Q39" s="138">
        <v>66.18480000000001</v>
      </c>
      <c r="R39" s="139">
        <v>2125.86528</v>
      </c>
      <c r="S39" s="140">
        <f t="shared" si="4"/>
        <v>2192.05008</v>
      </c>
      <c r="T39" s="154"/>
      <c r="U39" s="139"/>
      <c r="V39" s="148">
        <f t="shared" si="58"/>
        <v>0</v>
      </c>
      <c r="W39" s="138">
        <v>93.469200000000001</v>
      </c>
      <c r="X39" s="139">
        <v>345.19584000000003</v>
      </c>
      <c r="Y39" s="140">
        <f>SUM(W39:X39)</f>
        <v>438.66504000000003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59"/>
        <v>164.93400000000003</v>
      </c>
      <c r="AG39" s="146">
        <f t="shared" si="60"/>
        <v>3219.2208769499994</v>
      </c>
      <c r="AH39" s="147">
        <f t="shared" si="11"/>
        <v>3384.1548769499996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62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7"/>
        <v>0</v>
      </c>
      <c r="Q40" s="138">
        <v>129.49200000000002</v>
      </c>
      <c r="R40" s="139">
        <v>2106.96288</v>
      </c>
      <c r="S40" s="140">
        <f t="shared" si="4"/>
        <v>2236.4548800000002</v>
      </c>
      <c r="T40" s="154"/>
      <c r="U40" s="139"/>
      <c r="V40" s="148">
        <f t="shared" si="58"/>
        <v>0</v>
      </c>
      <c r="W40" s="138">
        <v>102.43199999999999</v>
      </c>
      <c r="X40" s="139">
        <v>351.34176000000002</v>
      </c>
      <c r="Y40" s="140">
        <f t="shared" si="6"/>
        <v>453.77376000000004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59"/>
        <v>237.20400000000001</v>
      </c>
      <c r="AG40" s="146">
        <f t="shared" si="60"/>
        <v>3547.6648804000001</v>
      </c>
      <c r="AH40" s="147">
        <f t="shared" si="11"/>
        <v>3784.8688804000003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63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7"/>
        <v>0</v>
      </c>
      <c r="Q41" s="138">
        <v>40.2864</v>
      </c>
      <c r="R41" s="139">
        <v>2107.1740800000002</v>
      </c>
      <c r="S41" s="140">
        <f t="shared" si="4"/>
        <v>2147.4604800000002</v>
      </c>
      <c r="T41" s="154"/>
      <c r="U41" s="139"/>
      <c r="V41" s="148">
        <f t="shared" si="58"/>
        <v>0</v>
      </c>
      <c r="W41" s="138">
        <v>104.22456</v>
      </c>
      <c r="X41" s="139">
        <v>271.70087999999998</v>
      </c>
      <c r="Y41" s="140">
        <f t="shared" si="6"/>
        <v>375.92543999999998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59"/>
        <v>203.84096</v>
      </c>
      <c r="AG41" s="146">
        <f t="shared" si="60"/>
        <v>3168.5793503999998</v>
      </c>
      <c r="AH41" s="147">
        <f t="shared" si="11"/>
        <v>3372.4203103999998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64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7"/>
        <v>0</v>
      </c>
      <c r="Q42" s="138">
        <v>34.531200000000005</v>
      </c>
      <c r="R42" s="139">
        <v>1954.0012800000002</v>
      </c>
      <c r="S42" s="140">
        <f t="shared" si="4"/>
        <v>1988.5324800000001</v>
      </c>
      <c r="T42" s="138">
        <v>0</v>
      </c>
      <c r="U42" s="139">
        <v>10.928000000000001</v>
      </c>
      <c r="V42" s="140">
        <f t="shared" si="58"/>
        <v>10.928000000000001</v>
      </c>
      <c r="W42" s="138">
        <v>81.43343999999999</v>
      </c>
      <c r="X42" s="139">
        <v>243.53207999999998</v>
      </c>
      <c r="Y42" s="140">
        <f t="shared" si="6"/>
        <v>324.96551999999997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59"/>
        <v>256.36964</v>
      </c>
      <c r="AG42" s="146">
        <f t="shared" si="60"/>
        <v>3276.7791115999999</v>
      </c>
      <c r="AH42" s="147">
        <f t="shared" si="11"/>
        <v>3533.1487515999997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5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7"/>
        <v>0</v>
      </c>
      <c r="Q43" s="138">
        <v>28.776</v>
      </c>
      <c r="R43" s="139">
        <v>1282.5384000000001</v>
      </c>
      <c r="S43" s="140">
        <f t="shared" si="4"/>
        <v>1311.3144000000002</v>
      </c>
      <c r="T43" s="138">
        <v>0</v>
      </c>
      <c r="U43" s="139">
        <v>40.737250000000003</v>
      </c>
      <c r="V43" s="140">
        <f t="shared" si="58"/>
        <v>40.737250000000003</v>
      </c>
      <c r="W43" s="138">
        <v>62.227440000000001</v>
      </c>
      <c r="X43" s="139">
        <v>208.96127999999999</v>
      </c>
      <c r="Y43" s="140">
        <f t="shared" si="6"/>
        <v>271.18871999999999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59"/>
        <v>208.69594000000001</v>
      </c>
      <c r="AG43" s="146">
        <f t="shared" si="60"/>
        <v>2621.3605728000002</v>
      </c>
      <c r="AH43" s="147">
        <f t="shared" si="11"/>
        <v>2830.0565128000003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5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7"/>
        <v>0</v>
      </c>
      <c r="Q44" s="138">
        <v>11.510400000000001</v>
      </c>
      <c r="R44" s="139">
        <v>628.78992000000005</v>
      </c>
      <c r="S44" s="140">
        <f t="shared" si="4"/>
        <v>640.30032000000006</v>
      </c>
      <c r="T44" s="138">
        <v>0</v>
      </c>
      <c r="U44" s="139">
        <v>243.33249999999995</v>
      </c>
      <c r="V44" s="140">
        <f t="shared" si="58"/>
        <v>243.33249999999995</v>
      </c>
      <c r="W44" s="138">
        <v>20.998559999999998</v>
      </c>
      <c r="X44" s="139">
        <v>211.77815999999999</v>
      </c>
      <c r="Y44" s="140">
        <f t="shared" si="6"/>
        <v>232.77671999999998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59"/>
        <v>383.93895999999995</v>
      </c>
      <c r="AG44" s="146">
        <f t="shared" si="60"/>
        <v>2098.2657748000001</v>
      </c>
      <c r="AH44" s="147">
        <f t="shared" si="11"/>
        <v>2482.2047348000001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6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7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7"/>
        <v>0</v>
      </c>
      <c r="Q45" s="138">
        <v>23.020800000000001</v>
      </c>
      <c r="R45" s="139">
        <v>543.84</v>
      </c>
      <c r="S45" s="140">
        <f t="shared" si="4"/>
        <v>566.86080000000004</v>
      </c>
      <c r="T45" s="138">
        <v>0</v>
      </c>
      <c r="U45" s="139">
        <v>500</v>
      </c>
      <c r="V45" s="140">
        <f t="shared" ref="V45" si="68">T45+U45</f>
        <v>500</v>
      </c>
      <c r="W45" s="138">
        <v>5.6337599999999997</v>
      </c>
      <c r="X45" s="139">
        <v>217.66800000000001</v>
      </c>
      <c r="Y45" s="140">
        <f t="shared" si="6"/>
        <v>223.30176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59"/>
        <v>422.05955999999992</v>
      </c>
      <c r="AG45" s="146">
        <f t="shared" si="60"/>
        <v>2774.0925500000003</v>
      </c>
      <c r="AH45" s="147">
        <f t="shared" si="11"/>
        <v>3196.15211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69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70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7"/>
        <v>0</v>
      </c>
      <c r="Q46" s="138">
        <v>17.265600000000003</v>
      </c>
      <c r="R46" s="139">
        <v>152.57088000000002</v>
      </c>
      <c r="S46" s="140">
        <f t="shared" si="4"/>
        <v>169.83648000000002</v>
      </c>
      <c r="T46" s="138">
        <v>0</v>
      </c>
      <c r="U46" s="139">
        <v>750</v>
      </c>
      <c r="V46" s="140">
        <f t="shared" si="58"/>
        <v>750</v>
      </c>
      <c r="W46" s="138">
        <v>0</v>
      </c>
      <c r="X46" s="139">
        <v>175.41479999999999</v>
      </c>
      <c r="Y46" s="140">
        <f t="shared" si="6"/>
        <v>175.41479999999999</v>
      </c>
      <c r="Z46" s="149">
        <v>0</v>
      </c>
      <c r="AA46" s="121">
        <v>384.74700000000001</v>
      </c>
      <c r="AB46" s="148">
        <f t="shared" ref="AB46:AB47" si="71">SUM(Z46:AA46)</f>
        <v>384.74700000000001</v>
      </c>
      <c r="AC46" s="155"/>
      <c r="AD46" s="153"/>
      <c r="AE46" s="156">
        <f t="shared" ref="AE46:AE57" si="72">AC46+AD46</f>
        <v>0</v>
      </c>
      <c r="AF46" s="145">
        <f t="shared" si="59"/>
        <v>261.64059999999995</v>
      </c>
      <c r="AG46" s="146">
        <f t="shared" si="60"/>
        <v>2331.9588549999999</v>
      </c>
      <c r="AH46" s="147">
        <f t="shared" si="11"/>
        <v>2593.5994549999996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73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74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7"/>
        <v>5.08</v>
      </c>
      <c r="Q47" s="138">
        <v>0</v>
      </c>
      <c r="R47" s="139">
        <v>84.48</v>
      </c>
      <c r="S47" s="140">
        <f t="shared" si="4"/>
        <v>84.48</v>
      </c>
      <c r="T47" s="138">
        <v>0</v>
      </c>
      <c r="U47" s="139">
        <v>750</v>
      </c>
      <c r="V47" s="140">
        <f t="shared" si="58"/>
        <v>750</v>
      </c>
      <c r="W47" s="138">
        <v>0</v>
      </c>
      <c r="X47" s="139">
        <v>153.648</v>
      </c>
      <c r="Y47" s="140">
        <f t="shared" si="6"/>
        <v>153.648</v>
      </c>
      <c r="Z47" s="149">
        <v>0</v>
      </c>
      <c r="AA47" s="121">
        <v>384.0265</v>
      </c>
      <c r="AB47" s="148">
        <f t="shared" si="71"/>
        <v>384.0265</v>
      </c>
      <c r="AC47" s="155"/>
      <c r="AD47" s="153"/>
      <c r="AE47" s="156">
        <f t="shared" si="72"/>
        <v>0</v>
      </c>
      <c r="AF47" s="145">
        <f t="shared" si="59"/>
        <v>373.74999999999994</v>
      </c>
      <c r="AG47" s="146">
        <f t="shared" si="60"/>
        <v>2316.6297250000002</v>
      </c>
      <c r="AH47" s="147">
        <f t="shared" si="11"/>
        <v>2690.3797250000002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73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5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7"/>
        <v>5.08</v>
      </c>
      <c r="Q48" s="138">
        <v>8.6328000000000014</v>
      </c>
      <c r="R48" s="139">
        <v>68.64</v>
      </c>
      <c r="S48" s="140">
        <f t="shared" si="4"/>
        <v>77.272800000000004</v>
      </c>
      <c r="T48" s="138">
        <v>0</v>
      </c>
      <c r="U48" s="139">
        <v>589.33375000000001</v>
      </c>
      <c r="V48" s="140">
        <f t="shared" si="58"/>
        <v>589.33375000000001</v>
      </c>
      <c r="W48" s="138">
        <v>0</v>
      </c>
      <c r="X48" s="139">
        <v>89.884079999999997</v>
      </c>
      <c r="Y48" s="140">
        <f t="shared" si="6"/>
        <v>89.884079999999997</v>
      </c>
      <c r="Z48" s="149">
        <v>0</v>
      </c>
      <c r="AA48" s="121">
        <v>614.22625000000005</v>
      </c>
      <c r="AB48" s="148">
        <f t="shared" ref="AB48:AB49" si="76">SUM(Z48:AA48)</f>
        <v>614.22625000000005</v>
      </c>
      <c r="AC48" s="155"/>
      <c r="AD48" s="153"/>
      <c r="AE48" s="156">
        <f t="shared" si="72"/>
        <v>0</v>
      </c>
      <c r="AF48" s="145">
        <f t="shared" si="59"/>
        <v>337.82029999999997</v>
      </c>
      <c r="AG48" s="146">
        <f t="shared" si="60"/>
        <v>2461.4785075</v>
      </c>
      <c r="AH48" s="147">
        <f t="shared" si="11"/>
        <v>2799.2988074999998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7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7"/>
        <v>5.08</v>
      </c>
      <c r="Q49" s="138">
        <v>14.388</v>
      </c>
      <c r="R49" s="139">
        <v>21.12</v>
      </c>
      <c r="S49" s="148">
        <f t="shared" si="4"/>
        <v>35.508000000000003</v>
      </c>
      <c r="T49" s="138">
        <v>0</v>
      </c>
      <c r="U49" s="139">
        <v>800</v>
      </c>
      <c r="V49" s="140">
        <f t="shared" si="58"/>
        <v>800</v>
      </c>
      <c r="W49" s="138">
        <v>0</v>
      </c>
      <c r="X49" s="139">
        <v>35.851199999999999</v>
      </c>
      <c r="Y49" s="140">
        <f t="shared" si="6"/>
        <v>35.851199999999999</v>
      </c>
      <c r="Z49" s="149">
        <v>0</v>
      </c>
      <c r="AA49" s="121">
        <v>387.26875000000001</v>
      </c>
      <c r="AB49" s="148">
        <f t="shared" si="76"/>
        <v>387.26875000000001</v>
      </c>
      <c r="AC49" s="155"/>
      <c r="AD49" s="153"/>
      <c r="AE49" s="156">
        <f t="shared" si="72"/>
        <v>0</v>
      </c>
      <c r="AF49" s="145">
        <f t="shared" si="59"/>
        <v>230.01299999999998</v>
      </c>
      <c r="AG49" s="146">
        <f t="shared" si="60"/>
        <v>2852.6006999999991</v>
      </c>
      <c r="AH49" s="147">
        <f t="shared" si="11"/>
        <v>3082.613699999999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78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21.12</v>
      </c>
      <c r="S50" s="148">
        <f t="shared" si="4"/>
        <v>26.8752</v>
      </c>
      <c r="T50" s="138">
        <v>0</v>
      </c>
      <c r="U50" s="139">
        <v>800</v>
      </c>
      <c r="V50" s="140">
        <f t="shared" si="58"/>
        <v>800</v>
      </c>
      <c r="W50" s="138">
        <v>0</v>
      </c>
      <c r="X50" s="139">
        <v>20.4864</v>
      </c>
      <c r="Y50" s="140">
        <f t="shared" si="6"/>
        <v>20.4864</v>
      </c>
      <c r="Z50" s="149">
        <v>0</v>
      </c>
      <c r="AA50" s="121">
        <v>589.72924999999998</v>
      </c>
      <c r="AB50" s="148">
        <f t="shared" ref="AB50:AB52" si="79">SUM(Z50:AA50)</f>
        <v>589.72924999999998</v>
      </c>
      <c r="AC50" s="155"/>
      <c r="AD50" s="153"/>
      <c r="AE50" s="156">
        <f t="shared" si="72"/>
        <v>0</v>
      </c>
      <c r="AF50" s="145">
        <f t="shared" si="59"/>
        <v>261.34269999999998</v>
      </c>
      <c r="AG50" s="146">
        <f t="shared" si="60"/>
        <v>2924.2906499999995</v>
      </c>
      <c r="AH50" s="147">
        <f t="shared" si="11"/>
        <v>3185.6333499999996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80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5.28</v>
      </c>
      <c r="S51" s="148">
        <f t="shared" si="4"/>
        <v>28.300800000000002</v>
      </c>
      <c r="T51" s="138">
        <v>0</v>
      </c>
      <c r="U51" s="139">
        <v>1300</v>
      </c>
      <c r="V51" s="140">
        <f t="shared" si="58"/>
        <v>1300</v>
      </c>
      <c r="W51" s="138">
        <v>0</v>
      </c>
      <c r="X51" s="139">
        <v>20.4864</v>
      </c>
      <c r="Y51" s="140">
        <f t="shared" si="6"/>
        <v>20.4864</v>
      </c>
      <c r="Z51" s="149">
        <v>0</v>
      </c>
      <c r="AA51" s="121">
        <v>561.62975000000006</v>
      </c>
      <c r="AB51" s="148">
        <f t="shared" si="79"/>
        <v>561.62975000000006</v>
      </c>
      <c r="AC51" s="155"/>
      <c r="AD51" s="153"/>
      <c r="AE51" s="156">
        <f t="shared" si="72"/>
        <v>0</v>
      </c>
      <c r="AF51" s="145">
        <f t="shared" si="59"/>
        <v>264.80829999999997</v>
      </c>
      <c r="AG51" s="146">
        <f t="shared" si="60"/>
        <v>3515.1634999999987</v>
      </c>
      <c r="AH51" s="147">
        <f t="shared" si="11"/>
        <v>3779.9717999999989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81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15.84</v>
      </c>
      <c r="S52" s="148">
        <f t="shared" ref="S52:S57" si="82">Q52+R52</f>
        <v>44.616</v>
      </c>
      <c r="T52" s="138">
        <v>0</v>
      </c>
      <c r="U52" s="139">
        <v>1300</v>
      </c>
      <c r="V52" s="140">
        <f t="shared" ref="V52" si="83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79"/>
        <v>630.07725000000005</v>
      </c>
      <c r="AC52" s="155"/>
      <c r="AD52" s="153"/>
      <c r="AE52" s="156">
        <f t="shared" si="72"/>
        <v>0</v>
      </c>
      <c r="AF52" s="145">
        <f t="shared" si="59"/>
        <v>473.82599999999996</v>
      </c>
      <c r="AG52" s="146">
        <f t="shared" si="60"/>
        <v>3499.1046749999987</v>
      </c>
      <c r="AH52" s="147">
        <f t="shared" si="11"/>
        <v>3972.9306749999987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84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7"/>
        <v>5.08</v>
      </c>
      <c r="Q53" s="138">
        <v>28.776</v>
      </c>
      <c r="R53" s="139">
        <v>0</v>
      </c>
      <c r="S53" s="148">
        <f t="shared" si="82"/>
        <v>28.776</v>
      </c>
      <c r="T53" s="138">
        <v>0</v>
      </c>
      <c r="U53" s="139">
        <v>1532.1754999999987</v>
      </c>
      <c r="V53" s="140">
        <f t="shared" si="58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72"/>
        <v>0</v>
      </c>
      <c r="AF53" s="145">
        <f t="shared" si="59"/>
        <v>452.83850000000001</v>
      </c>
      <c r="AG53" s="146">
        <f t="shared" si="60"/>
        <v>3634.9651499999973</v>
      </c>
      <c r="AH53" s="147">
        <f t="shared" si="11"/>
        <v>4087.8036499999971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84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7"/>
        <v>0</v>
      </c>
      <c r="Q54" s="138">
        <v>34.531200000000005</v>
      </c>
      <c r="R54" s="139">
        <v>0</v>
      </c>
      <c r="S54" s="148">
        <f t="shared" si="82"/>
        <v>34.531200000000005</v>
      </c>
      <c r="T54" s="141">
        <v>0</v>
      </c>
      <c r="U54" s="195">
        <v>769.28599999999983</v>
      </c>
      <c r="V54" s="140">
        <f t="shared" si="58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72"/>
        <v>0</v>
      </c>
      <c r="AF54" s="145">
        <f t="shared" si="59"/>
        <v>536.79369999999994</v>
      </c>
      <c r="AG54" s="146">
        <f t="shared" si="60"/>
        <v>2726.9161999999997</v>
      </c>
      <c r="AH54" s="147">
        <f t="shared" si="11"/>
        <v>3263.7098999999998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84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7"/>
        <v>0</v>
      </c>
      <c r="Q55" s="138">
        <v>25.898400000000002</v>
      </c>
      <c r="R55" s="139">
        <v>2.64</v>
      </c>
      <c r="S55" s="148">
        <f t="shared" si="82"/>
        <v>28.538400000000003</v>
      </c>
      <c r="T55" s="141">
        <v>0</v>
      </c>
      <c r="U55" s="195">
        <v>236.74775000000005</v>
      </c>
      <c r="V55" s="140">
        <f t="shared" si="58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72"/>
        <v>0</v>
      </c>
      <c r="AF55" s="145">
        <f t="shared" si="59"/>
        <v>543.68589999999995</v>
      </c>
      <c r="AG55" s="146">
        <f t="shared" si="60"/>
        <v>2487.9351500000007</v>
      </c>
      <c r="AH55" s="147">
        <f t="shared" si="11"/>
        <v>3031.6210500000007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84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7"/>
        <v>0</v>
      </c>
      <c r="Q56" s="138">
        <v>46.041600000000003</v>
      </c>
      <c r="R56" s="139">
        <v>5.28</v>
      </c>
      <c r="S56" s="148">
        <f t="shared" si="82"/>
        <v>51.321600000000004</v>
      </c>
      <c r="T56" s="141">
        <v>0</v>
      </c>
      <c r="U56" s="195">
        <v>617.53625</v>
      </c>
      <c r="V56" s="140">
        <f t="shared" ref="V56" si="85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72"/>
        <v>0</v>
      </c>
      <c r="AF56" s="145">
        <f t="shared" si="59"/>
        <v>381.84160000000003</v>
      </c>
      <c r="AG56" s="146">
        <f t="shared" si="60"/>
        <v>2382.2031224999996</v>
      </c>
      <c r="AH56" s="147">
        <f t="shared" si="11"/>
        <v>2764.0447224999998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6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7"/>
        <v>0</v>
      </c>
      <c r="Q57" s="157">
        <v>48.919200000000004</v>
      </c>
      <c r="R57" s="158">
        <v>2.64</v>
      </c>
      <c r="S57" s="159">
        <f t="shared" si="82"/>
        <v>51.559200000000004</v>
      </c>
      <c r="T57" s="141">
        <v>0</v>
      </c>
      <c r="U57" s="161">
        <v>327.74274999999994</v>
      </c>
      <c r="V57" s="159">
        <f t="shared" si="58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72"/>
        <v>0</v>
      </c>
      <c r="AF57" s="164">
        <f t="shared" si="59"/>
        <v>328.65669999999994</v>
      </c>
      <c r="AG57" s="165">
        <f t="shared" si="60"/>
        <v>2946.2985000000003</v>
      </c>
      <c r="AH57" s="147">
        <f t="shared" si="11"/>
        <v>3274.9552000000003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7">SUM(B6:B57)</f>
        <v>6143.0249999999996</v>
      </c>
      <c r="C58" s="166">
        <f t="shared" si="87"/>
        <v>8816.2749999999996</v>
      </c>
      <c r="D58" s="167">
        <f t="shared" si="87"/>
        <v>14959.3</v>
      </c>
      <c r="E58" s="166">
        <f t="shared" si="87"/>
        <v>1301.0624999999998</v>
      </c>
      <c r="F58" s="166">
        <f t="shared" si="87"/>
        <v>14107.1</v>
      </c>
      <c r="G58" s="167">
        <f t="shared" si="87"/>
        <v>15408.162500000002</v>
      </c>
      <c r="H58" s="166">
        <v>0</v>
      </c>
      <c r="I58" s="167">
        <f t="shared" si="87"/>
        <v>19239.529087499996</v>
      </c>
      <c r="J58" s="167">
        <f t="shared" si="87"/>
        <v>19239.529087499996</v>
      </c>
      <c r="K58" s="166">
        <f t="shared" si="87"/>
        <v>1622.9801018879994</v>
      </c>
      <c r="L58" s="167">
        <f t="shared" si="87"/>
        <v>6353.7258623999987</v>
      </c>
      <c r="M58" s="166">
        <f t="shared" si="87"/>
        <v>7976.7059642879994</v>
      </c>
      <c r="N58" s="166">
        <f t="shared" si="87"/>
        <v>0</v>
      </c>
      <c r="O58" s="166">
        <f t="shared" si="87"/>
        <v>35.559999999999995</v>
      </c>
      <c r="P58" s="167">
        <f t="shared" si="87"/>
        <v>35.559999999999995</v>
      </c>
      <c r="Q58" s="166">
        <f>SUM(Q6:Q57)</f>
        <v>7364.0347500000025</v>
      </c>
      <c r="R58" s="166">
        <f t="shared" si="87"/>
        <v>66008.787969999918</v>
      </c>
      <c r="S58" s="167">
        <f t="shared" si="87"/>
        <v>73372.822719999938</v>
      </c>
      <c r="T58" s="166">
        <f t="shared" si="87"/>
        <v>0</v>
      </c>
      <c r="U58" s="166">
        <f t="shared" si="87"/>
        <v>12763.227999999999</v>
      </c>
      <c r="V58" s="167">
        <f t="shared" si="87"/>
        <v>12763.227999999999</v>
      </c>
      <c r="W58" s="166">
        <f t="shared" si="87"/>
        <v>5728.8871199999985</v>
      </c>
      <c r="X58" s="166">
        <f t="shared" si="87"/>
        <v>10742.334239999996</v>
      </c>
      <c r="Y58" s="167">
        <f t="shared" si="87"/>
        <v>16471.221360000003</v>
      </c>
      <c r="Z58" s="166">
        <f t="shared" si="87"/>
        <v>0</v>
      </c>
      <c r="AA58" s="166">
        <f t="shared" si="87"/>
        <v>23587.030475180003</v>
      </c>
      <c r="AB58" s="167">
        <f t="shared" si="87"/>
        <v>23587.030475180003</v>
      </c>
      <c r="AC58" s="166">
        <f t="shared" si="87"/>
        <v>0</v>
      </c>
      <c r="AD58" s="166">
        <f t="shared" si="87"/>
        <v>1000.2384000000001</v>
      </c>
      <c r="AE58" s="167">
        <f t="shared" si="87"/>
        <v>1000.2384000000001</v>
      </c>
      <c r="AF58" s="167">
        <f t="shared" si="87"/>
        <v>22159.989471888002</v>
      </c>
      <c r="AG58" s="167">
        <f t="shared" si="87"/>
        <v>162653.80903508005</v>
      </c>
      <c r="AH58" s="167">
        <f t="shared" si="87"/>
        <v>184813.7985069679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24572.1</v>
      </c>
      <c r="C60" s="201">
        <f>C58*4</f>
        <v>35265.1</v>
      </c>
      <c r="D60" s="201">
        <f t="shared" ref="D60:AH60" si="88">D58*4</f>
        <v>59837.2</v>
      </c>
      <c r="E60" s="201">
        <f t="shared" si="88"/>
        <v>5204.2499999999991</v>
      </c>
      <c r="F60" s="201">
        <f t="shared" si="88"/>
        <v>56428.4</v>
      </c>
      <c r="G60" s="201">
        <f t="shared" si="88"/>
        <v>61632.650000000009</v>
      </c>
      <c r="H60" s="201">
        <f>H58*4</f>
        <v>0</v>
      </c>
      <c r="I60" s="201">
        <f>I58*4</f>
        <v>76958.116349999982</v>
      </c>
      <c r="J60" s="201">
        <f>J58*4</f>
        <v>76958.116349999982</v>
      </c>
      <c r="K60" s="201">
        <f t="shared" si="88"/>
        <v>6491.9204075519974</v>
      </c>
      <c r="L60" s="201">
        <f t="shared" si="88"/>
        <v>25414.903449599995</v>
      </c>
      <c r="M60" s="201">
        <f t="shared" si="88"/>
        <v>31906.823857151998</v>
      </c>
      <c r="N60" s="201">
        <f t="shared" si="88"/>
        <v>0</v>
      </c>
      <c r="O60" s="201">
        <f t="shared" si="88"/>
        <v>142.23999999999998</v>
      </c>
      <c r="P60" s="201">
        <f t="shared" si="88"/>
        <v>142.23999999999998</v>
      </c>
      <c r="Q60" s="201">
        <f t="shared" si="88"/>
        <v>29456.13900000001</v>
      </c>
      <c r="R60" s="201">
        <f t="shared" si="88"/>
        <v>264035.15187999967</v>
      </c>
      <c r="S60" s="201">
        <f t="shared" si="88"/>
        <v>293491.29087999975</v>
      </c>
      <c r="T60" s="201">
        <f t="shared" si="88"/>
        <v>0</v>
      </c>
      <c r="U60" s="201">
        <f t="shared" si="88"/>
        <v>51052.911999999997</v>
      </c>
      <c r="V60" s="201">
        <f t="shared" si="88"/>
        <v>51052.911999999997</v>
      </c>
      <c r="W60" s="201">
        <f t="shared" si="88"/>
        <v>22915.548479999994</v>
      </c>
      <c r="X60" s="201">
        <f t="shared" si="88"/>
        <v>42969.336959999986</v>
      </c>
      <c r="Y60" s="201">
        <f t="shared" si="88"/>
        <v>65884.885440000013</v>
      </c>
      <c r="Z60" s="201">
        <f t="shared" si="88"/>
        <v>0</v>
      </c>
      <c r="AA60" s="202">
        <f t="shared" si="88"/>
        <v>94348.121900720012</v>
      </c>
      <c r="AB60" s="202">
        <f t="shared" si="88"/>
        <v>94348.121900720012</v>
      </c>
      <c r="AC60" s="201">
        <f t="shared" si="88"/>
        <v>0</v>
      </c>
      <c r="AD60" s="201">
        <f t="shared" si="88"/>
        <v>4000.9536000000003</v>
      </c>
      <c r="AE60" s="201">
        <f t="shared" si="88"/>
        <v>4000.9536000000003</v>
      </c>
      <c r="AF60" s="203">
        <f t="shared" si="88"/>
        <v>88639.957887552009</v>
      </c>
      <c r="AG60" s="203">
        <f t="shared" si="88"/>
        <v>650615.23614032019</v>
      </c>
      <c r="AH60" s="203">
        <f t="shared" si="88"/>
        <v>739255.19402787159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67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65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62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60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66</v>
      </c>
      <c r="M77" s="28"/>
      <c r="N77" s="29"/>
    </row>
    <row r="78" spans="1:34" x14ac:dyDescent="0.2">
      <c r="A78" s="191" t="s">
        <v>63</v>
      </c>
      <c r="M78" s="28"/>
      <c r="N78" s="29"/>
    </row>
    <row r="79" spans="1:34" x14ac:dyDescent="0.2">
      <c r="A79" s="191" t="s">
        <v>68</v>
      </c>
      <c r="M79" s="28"/>
      <c r="N79" s="29"/>
    </row>
    <row r="80" spans="1:34" x14ac:dyDescent="0.2">
      <c r="A80" s="191" t="s">
        <v>59</v>
      </c>
    </row>
    <row r="81" spans="1:17" x14ac:dyDescent="0.2">
      <c r="A81" s="191" t="s">
        <v>64</v>
      </c>
      <c r="J81" s="191"/>
    </row>
    <row r="82" spans="1:17" x14ac:dyDescent="0.2">
      <c r="A82" s="191" t="s">
        <v>69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R15" sqref="R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24" sqref="P24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19" sqref="Q1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4" sqref="R14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2021-04-14T10:56:49Z</dcterms:modified>
</cp:coreProperties>
</file>