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EC97B30C-67EB-4AF3-994C-5A8E49B5C788}" xr6:coauthVersionLast="46" xr6:coauthVersionMax="46" xr10:uidLastSave="{00000000-0000-0000-0000-000000000000}"/>
  <bookViews>
    <workbookView xWindow="1815" yWindow="1815" windowWidth="22365" windowHeight="13635" tabRatio="752" firstSheet="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imates vs Actulas" sheetId="3" r:id="rId11"/>
    <sheet name="Est vs Act graphs" sheetId="11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J27" i="1"/>
  <c r="J26" i="1"/>
  <c r="S24" i="1"/>
  <c r="J25" i="1" l="1"/>
  <c r="S23" i="1"/>
  <c r="J24" i="1" l="1"/>
  <c r="S22" i="1" l="1"/>
  <c r="AB13" i="1"/>
  <c r="AB12" i="1"/>
  <c r="AB11" i="1"/>
  <c r="AB10" i="1"/>
  <c r="J23" i="1" l="1"/>
  <c r="J22" i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S26" i="1" l="1"/>
  <c r="S25" i="1" l="1"/>
  <c r="G22" i="1" l="1"/>
  <c r="G21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P24" i="1"/>
  <c r="M24" i="1"/>
  <c r="D24" i="1"/>
  <c r="AG23" i="1"/>
  <c r="AF23" i="1"/>
  <c r="AE23" i="1"/>
  <c r="AB23" i="1"/>
  <c r="Y23" i="1"/>
  <c r="V23" i="1"/>
  <c r="P23" i="1"/>
  <c r="M23" i="1"/>
  <c r="D23" i="1"/>
  <c r="AG22" i="1"/>
  <c r="AF22" i="1"/>
  <c r="AE22" i="1"/>
  <c r="AB22" i="1"/>
  <c r="Y22" i="1"/>
  <c r="V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Y13" i="1"/>
  <c r="V13" i="1"/>
  <c r="S13" i="1"/>
  <c r="P13" i="1"/>
  <c r="M13" i="1"/>
  <c r="D13" i="1"/>
  <c r="AG12" i="1"/>
  <c r="AF12" i="1"/>
  <c r="AE12" i="1"/>
  <c r="Y12" i="1"/>
  <c r="S12" i="1"/>
  <c r="P12" i="1"/>
  <c r="M12" i="1"/>
  <c r="D12" i="1"/>
  <c r="AG11" i="1"/>
  <c r="AF11" i="1"/>
  <c r="AE11" i="1"/>
  <c r="Y11" i="1"/>
  <c r="V11" i="1"/>
  <c r="S11" i="1"/>
  <c r="P11" i="1"/>
  <c r="M11" i="1"/>
  <c r="D11" i="1"/>
  <c r="AG10" i="1"/>
  <c r="AF10" i="1"/>
  <c r="AE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AZ58" i="3" l="1"/>
  <c r="BI58" i="3"/>
  <c r="BL57" i="3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<sst xmlns="http://schemas.openxmlformats.org/spreadsheetml/2006/main" count="218" uniqueCount="72">
  <si>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</si>
  <si>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</si>
  <si>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</si>
  <si>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</si>
  <si>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</si>
  <si>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</si>
  <si>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</si>
  <si>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</si>
  <si>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</si>
  <si>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</si>
  <si>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</si>
  <si>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</si>
  <si>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</si>
  <si>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</si>
  <si>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</si>
  <si>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</si>
  <si>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</si>
  <si>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</si>
  <si>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</si>
  <si>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</si>
  <si>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</si>
  <si>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</si>
  <si>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</si>
  <si>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</si>
  <si>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</si>
  <si>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</si>
  <si>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</si>
  <si>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</si>
  <si>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</si>
  <si>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</si>
  <si>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</si>
  <si>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</si>
  <si>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</si>
  <si>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</si>
  <si>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</si>
  <si>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</si>
  <si>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</si>
  <si>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</si>
  <si>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</si>
  <si>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</si>
  <si>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</si>
  <si>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</si>
  <si>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</si>
  <si>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</si>
  <si>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</si>
  <si>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</si>
  <si>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</si>
  <si>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</si>
  <si>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</si>
  <si>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</si>
  <si>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</si>
  <si>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</si>
  <si>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</si>
  <si>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</si>
  <si>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</si>
  <si>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</si>
  <si>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</si>
  <si>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</si>
  <si>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</si>
  <si>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</si>
  <si>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</si>
  <si>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</si>
  <si>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</si>
  <si>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</si>
  <si>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</si>
  <si>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</si>
  <si>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</si>
  <si>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</si>
  <si>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</si>
  <si>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</si>
  <si>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2021 Projected (in black) and actual supply (in colour) of avocados to the EU &amp; UK market ('000 4 kg cartons) [updated 14/5/2021]</t>
  </si>
  <si>
    <t>Comparison of estimates and actual shipments to EU &amp; UK in 2021 (Updated 14/5/2021)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</si>
</sst>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14/5/2021)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248.68799999999999</c:v>
                </c:pt>
                <c:pt idx="13">
                  <c:v>370.92</c:v>
                </c:pt>
                <c:pt idx="14">
                  <c:v>217.00800000000001</c:v>
                </c:pt>
                <c:pt idx="15">
                  <c:v>203.54400000000001</c:v>
                </c:pt>
                <c:pt idx="16">
                  <c:v>348.74400000000003</c:v>
                </c:pt>
                <c:pt idx="17">
                  <c:v>387.55200000000002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224.5</c:v>
                </c:pt>
                <c:pt idx="21">
                  <c:v>237.6</c:v>
                </c:pt>
                <c:pt idx="22">
                  <c:v>229.68</c:v>
                </c:pt>
                <c:pt idx="23">
                  <c:v>229.68</c:v>
                </c:pt>
                <c:pt idx="24">
                  <c:v>232.32</c:v>
                </c:pt>
                <c:pt idx="25">
                  <c:v>265.32</c:v>
                </c:pt>
                <c:pt idx="26">
                  <c:v>221.76</c:v>
                </c:pt>
                <c:pt idx="27">
                  <c:v>221.76</c:v>
                </c:pt>
                <c:pt idx="28">
                  <c:v>221.76</c:v>
                </c:pt>
                <c:pt idx="29">
                  <c:v>271.92</c:v>
                </c:pt>
                <c:pt idx="30">
                  <c:v>279.83999999999997</c:v>
                </c:pt>
                <c:pt idx="31">
                  <c:v>220.96799999999999</c:v>
                </c:pt>
                <c:pt idx="32">
                  <c:v>147.84</c:v>
                </c:pt>
                <c:pt idx="33">
                  <c:v>100.32</c:v>
                </c:pt>
                <c:pt idx="34">
                  <c:v>95.04</c:v>
                </c:pt>
                <c:pt idx="35">
                  <c:v>100.32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598.75199999999995</c:v>
                </c:pt>
                <c:pt idx="15">
                  <c:v>475.72800000000001</c:v>
                </c:pt>
                <c:pt idx="16">
                  <c:v>413.68799999999999</c:v>
                </c:pt>
                <c:pt idx="17">
                  <c:v>421.08</c:v>
                </c:pt>
                <c:pt idx="18">
                  <c:v>380.68799999999999</c:v>
                </c:pt>
                <c:pt idx="19">
                  <c:v>385.44</c:v>
                </c:pt>
                <c:pt idx="20">
                  <c:v>285.12</c:v>
                </c:pt>
                <c:pt idx="21">
                  <c:v>274.56</c:v>
                </c:pt>
                <c:pt idx="22">
                  <c:v>264</c:v>
                </c:pt>
                <c:pt idx="23">
                  <c:v>279.83999999999997</c:v>
                </c:pt>
                <c:pt idx="24">
                  <c:v>264</c:v>
                </c:pt>
                <c:pt idx="25">
                  <c:v>311.52</c:v>
                </c:pt>
                <c:pt idx="26">
                  <c:v>343.2</c:v>
                </c:pt>
                <c:pt idx="27">
                  <c:v>380.16</c:v>
                </c:pt>
                <c:pt idx="28">
                  <c:v>422.4</c:v>
                </c:pt>
                <c:pt idx="29">
                  <c:v>353.76</c:v>
                </c:pt>
                <c:pt idx="30">
                  <c:v>380.16</c:v>
                </c:pt>
                <c:pt idx="31">
                  <c:v>300.95999999999998</c:v>
                </c:pt>
                <c:pt idx="32">
                  <c:v>279.83999999999997</c:v>
                </c:pt>
                <c:pt idx="33">
                  <c:v>229.68</c:v>
                </c:pt>
                <c:pt idx="34">
                  <c:v>221.76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92.664000000000001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289.08</c:v>
                </c:pt>
                <c:pt idx="9">
                  <c:v>283.27199999999999</c:v>
                </c:pt>
                <c:pt idx="10">
                  <c:v>290.66399999999999</c:v>
                </c:pt>
                <c:pt idx="11">
                  <c:v>321.024</c:v>
                </c:pt>
                <c:pt idx="12">
                  <c:v>420.81599999999997</c:v>
                </c:pt>
                <c:pt idx="13">
                  <c:v>524.30399999999997</c:v>
                </c:pt>
                <c:pt idx="14">
                  <c:v>564.43200000000002</c:v>
                </c:pt>
                <c:pt idx="15">
                  <c:v>595.05600000000004</c:v>
                </c:pt>
                <c:pt idx="16">
                  <c:v>523.75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2828.5487999999996</c:v>
                </c:pt>
                <c:pt idx="15">
                  <c:v>2792.74512</c:v>
                </c:pt>
                <c:pt idx="16">
                  <c:v>2650.2338399999999</c:v>
                </c:pt>
                <c:pt idx="17">
                  <c:v>3416.5771200000004</c:v>
                </c:pt>
                <c:pt idx="18">
                  <c:v>3022.3987200000001</c:v>
                </c:pt>
                <c:pt idx="19">
                  <c:v>3072.5798400000003</c:v>
                </c:pt>
                <c:pt idx="20">
                  <c:v>3035.1921600000001</c:v>
                </c:pt>
                <c:pt idx="21">
                  <c:v>2721.7132799999999</c:v>
                </c:pt>
                <c:pt idx="22">
                  <c:v>2709.17328</c:v>
                </c:pt>
                <c:pt idx="23">
                  <c:v>2521.2633599999999</c:v>
                </c:pt>
                <c:pt idx="24">
                  <c:v>2467.3862400000003</c:v>
                </c:pt>
                <c:pt idx="25">
                  <c:v>2724.48</c:v>
                </c:pt>
                <c:pt idx="26">
                  <c:v>2742.7804800000004</c:v>
                </c:pt>
                <c:pt idx="27">
                  <c:v>2638.59024</c:v>
                </c:pt>
                <c:pt idx="28">
                  <c:v>2602.6440000000002</c:v>
                </c:pt>
                <c:pt idx="29">
                  <c:v>2125.86528</c:v>
                </c:pt>
                <c:pt idx="30">
                  <c:v>2212.56288</c:v>
                </c:pt>
                <c:pt idx="31">
                  <c:v>2144.1340800000003</c:v>
                </c:pt>
                <c:pt idx="32">
                  <c:v>1975.1212800000003</c:v>
                </c:pt>
                <c:pt idx="33">
                  <c:v>1372.2983999999999</c:v>
                </c:pt>
                <c:pt idx="34">
                  <c:v>618.22991999999999</c:v>
                </c:pt>
                <c:pt idx="35">
                  <c:v>459.36</c:v>
                </c:pt>
                <c:pt idx="36">
                  <c:v>189.53088000000002</c:v>
                </c:pt>
                <c:pt idx="37">
                  <c:v>84.48</c:v>
                </c:pt>
                <c:pt idx="38">
                  <c:v>68.64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844.60347999999965</c:v>
                </c:pt>
                <c:pt idx="8">
                  <c:v>1083.0289999999998</c:v>
                </c:pt>
                <c:pt idx="9">
                  <c:v>898.76100000000008</c:v>
                </c:pt>
                <c:pt idx="10">
                  <c:v>1496.6044500000007</c:v>
                </c:pt>
                <c:pt idx="11">
                  <c:v>2065.9180000000001</c:v>
                </c:pt>
                <c:pt idx="12">
                  <c:v>2326.4740000000006</c:v>
                </c:pt>
                <c:pt idx="13">
                  <c:v>2583.7142500000004</c:v>
                </c:pt>
                <c:pt idx="14">
                  <c:v>2763.3459999999991</c:v>
                </c:pt>
                <c:pt idx="15">
                  <c:v>2751.3497500000003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4489795918367346E-2"/>
              <c:y val="0.281138858856974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912.38400000000001</c:v>
                </c:pt>
                <c:pt idx="15">
                  <c:v>804.14400000000001</c:v>
                </c:pt>
                <c:pt idx="16">
                  <c:v>681.38400000000001</c:v>
                </c:pt>
                <c:pt idx="17">
                  <c:v>658.68</c:v>
                </c:pt>
                <c:pt idx="18">
                  <c:v>610.36799999999994</c:v>
                </c:pt>
                <c:pt idx="19">
                  <c:v>615.12</c:v>
                </c:pt>
                <c:pt idx="20">
                  <c:v>517.44000000000005</c:v>
                </c:pt>
                <c:pt idx="21">
                  <c:v>539.88</c:v>
                </c:pt>
                <c:pt idx="22">
                  <c:v>485.76</c:v>
                </c:pt>
                <c:pt idx="23">
                  <c:v>501.59999999999997</c:v>
                </c:pt>
                <c:pt idx="24">
                  <c:v>485.76</c:v>
                </c:pt>
                <c:pt idx="25">
                  <c:v>583.44000000000005</c:v>
                </c:pt>
                <c:pt idx="26">
                  <c:v>623.04</c:v>
                </c:pt>
                <c:pt idx="27">
                  <c:v>601.12800000000004</c:v>
                </c:pt>
                <c:pt idx="28">
                  <c:v>570.24</c:v>
                </c:pt>
                <c:pt idx="29">
                  <c:v>454.08</c:v>
                </c:pt>
                <c:pt idx="30">
                  <c:v>475.20000000000005</c:v>
                </c:pt>
                <c:pt idx="31">
                  <c:v>401.28</c:v>
                </c:pt>
                <c:pt idx="32">
                  <c:v>364.32</c:v>
                </c:pt>
                <c:pt idx="33">
                  <c:v>285.12</c:v>
                </c:pt>
                <c:pt idx="34">
                  <c:v>232.32</c:v>
                </c:pt>
                <c:pt idx="35">
                  <c:v>237.6</c:v>
                </c:pt>
                <c:pt idx="36">
                  <c:v>179.52</c:v>
                </c:pt>
                <c:pt idx="37">
                  <c:v>158.4</c:v>
                </c:pt>
                <c:pt idx="38">
                  <c:v>92.664000000000001</c:v>
                </c:pt>
                <c:pt idx="39">
                  <c:v>36.96</c:v>
                </c:pt>
                <c:pt idx="40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537.76800000000003</c:v>
                </c:pt>
                <c:pt idx="9">
                  <c:v>654.19200000000001</c:v>
                </c:pt>
                <c:pt idx="10">
                  <c:v>507.67200000000003</c:v>
                </c:pt>
                <c:pt idx="11">
                  <c:v>524.56799999999998</c:v>
                </c:pt>
                <c:pt idx="12">
                  <c:v>769.56</c:v>
                </c:pt>
                <c:pt idx="13">
                  <c:v>911.85599999999999</c:v>
                </c:pt>
                <c:pt idx="14">
                  <c:v>869.61599999999999</c:v>
                </c:pt>
                <c:pt idx="15">
                  <c:v>865.39200000000005</c:v>
                </c:pt>
                <c:pt idx="16">
                  <c:v>748.25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  <c:pt idx="12">
                  <c:v>265.34274999999997</c:v>
                </c:pt>
                <c:pt idx="13">
                  <c:v>270.83600000000018</c:v>
                </c:pt>
                <c:pt idx="14">
                  <c:v>546.09200000000021</c:v>
                </c:pt>
                <c:pt idx="15">
                  <c:v>589.22525000000007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3064.5119999999997</c:v>
                </c:pt>
                <c:pt idx="15">
                  <c:v>3155.89824</c:v>
                </c:pt>
                <c:pt idx="16">
                  <c:v>2931.6631199999997</c:v>
                </c:pt>
                <c:pt idx="17">
                  <c:v>3820.5921600000006</c:v>
                </c:pt>
                <c:pt idx="18">
                  <c:v>3273.3254400000001</c:v>
                </c:pt>
                <c:pt idx="19">
                  <c:v>3283.2201600000003</c:v>
                </c:pt>
                <c:pt idx="20">
                  <c:v>3205.5460800000001</c:v>
                </c:pt>
                <c:pt idx="21">
                  <c:v>2822.4292799999998</c:v>
                </c:pt>
                <c:pt idx="22">
                  <c:v>3049.88112</c:v>
                </c:pt>
                <c:pt idx="23">
                  <c:v>2740.5364799999998</c:v>
                </c:pt>
                <c:pt idx="24">
                  <c:v>2668.8182400000005</c:v>
                </c:pt>
                <c:pt idx="25">
                  <c:v>2868.93552</c:v>
                </c:pt>
                <c:pt idx="26">
                  <c:v>2890.1136000000006</c:v>
                </c:pt>
                <c:pt idx="27">
                  <c:v>2762.3270400000001</c:v>
                </c:pt>
                <c:pt idx="28">
                  <c:v>2729.2584000000002</c:v>
                </c:pt>
                <c:pt idx="29">
                  <c:v>2192.05008</c:v>
                </c:pt>
                <c:pt idx="30">
                  <c:v>2342.0548800000001</c:v>
                </c:pt>
                <c:pt idx="31">
                  <c:v>2184.4204800000002</c:v>
                </c:pt>
                <c:pt idx="32">
                  <c:v>2009.6524800000002</c:v>
                </c:pt>
                <c:pt idx="33">
                  <c:v>1401.0744</c:v>
                </c:pt>
                <c:pt idx="34">
                  <c:v>629.74032</c:v>
                </c:pt>
                <c:pt idx="35">
                  <c:v>482.38080000000002</c:v>
                </c:pt>
                <c:pt idx="36">
                  <c:v>206.79648000000003</c:v>
                </c:pt>
                <c:pt idx="37">
                  <c:v>84.48</c:v>
                </c:pt>
                <c:pt idx="38">
                  <c:v>77.272800000000004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1055.1704799999998</c:v>
                </c:pt>
                <c:pt idx="8">
                  <c:v>1380.7529999999997</c:v>
                </c:pt>
                <c:pt idx="9">
                  <c:v>1058.7345</c:v>
                </c:pt>
                <c:pt idx="10">
                  <c:v>1662.8542000000007</c:v>
                </c:pt>
                <c:pt idx="11">
                  <c:v>2443.9410000000003</c:v>
                </c:pt>
                <c:pt idx="12">
                  <c:v>2591.8167500000004</c:v>
                </c:pt>
                <c:pt idx="13">
                  <c:v>2854.5502500000007</c:v>
                </c:pt>
                <c:pt idx="14">
                  <c:v>3309.4379999999992</c:v>
                </c:pt>
                <c:pt idx="15">
                  <c:v>3340.5750000000003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2.1768707482993196E-2"/>
              <c:y val="0.28113891426144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14/5/2021)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1083.0289999999998</c:v>
                </c:pt>
                <c:pt idx="13">
                  <c:v>898.76100000000008</c:v>
                </c:pt>
                <c:pt idx="14">
                  <c:v>1496.6044500000007</c:v>
                </c:pt>
                <c:pt idx="15">
                  <c:v>2065.9180000000001</c:v>
                </c:pt>
                <c:pt idx="16">
                  <c:v>2326.4740000000006</c:v>
                </c:pt>
                <c:pt idx="17">
                  <c:v>2583.7142500000004</c:v>
                </c:pt>
                <c:pt idx="18">
                  <c:v>2763.3459999999991</c:v>
                </c:pt>
                <c:pt idx="19">
                  <c:v>2751.3497500000003</c:v>
                </c:pt>
                <c:pt idx="20">
                  <c:v>2650.2338399999999</c:v>
                </c:pt>
                <c:pt idx="21">
                  <c:v>3416.5771200000004</c:v>
                </c:pt>
                <c:pt idx="22">
                  <c:v>3022.3987200000001</c:v>
                </c:pt>
                <c:pt idx="23">
                  <c:v>3072.5798400000003</c:v>
                </c:pt>
                <c:pt idx="24">
                  <c:v>3035.1921600000001</c:v>
                </c:pt>
                <c:pt idx="25">
                  <c:v>2721.7132799999999</c:v>
                </c:pt>
                <c:pt idx="26">
                  <c:v>2709.17328</c:v>
                </c:pt>
                <c:pt idx="27">
                  <c:v>2521.2633599999999</c:v>
                </c:pt>
                <c:pt idx="28">
                  <c:v>2467.3862400000003</c:v>
                </c:pt>
                <c:pt idx="29">
                  <c:v>2724.48</c:v>
                </c:pt>
                <c:pt idx="30">
                  <c:v>2742.7804800000004</c:v>
                </c:pt>
                <c:pt idx="31">
                  <c:v>2638.59024</c:v>
                </c:pt>
                <c:pt idx="32">
                  <c:v>2602.6440000000002</c:v>
                </c:pt>
                <c:pt idx="33">
                  <c:v>2125.86528</c:v>
                </c:pt>
                <c:pt idx="34">
                  <c:v>2212.56288</c:v>
                </c:pt>
                <c:pt idx="35">
                  <c:v>2144.1340800000003</c:v>
                </c:pt>
                <c:pt idx="36">
                  <c:v>1975.1212800000003</c:v>
                </c:pt>
                <c:pt idx="37">
                  <c:v>1372.2983999999999</c:v>
                </c:pt>
                <c:pt idx="38">
                  <c:v>618.22991999999999</c:v>
                </c:pt>
                <c:pt idx="39">
                  <c:v>459.36</c:v>
                </c:pt>
                <c:pt idx="40">
                  <c:v>189.53088000000002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283.27199999999999</c:v>
                </c:pt>
                <c:pt idx="14">
                  <c:v>290.66399999999999</c:v>
                </c:pt>
                <c:pt idx="15">
                  <c:v>321.024</c:v>
                </c:pt>
                <c:pt idx="16">
                  <c:v>420.81599999999997</c:v>
                </c:pt>
                <c:pt idx="17">
                  <c:v>524.30399999999997</c:v>
                </c:pt>
                <c:pt idx="18">
                  <c:v>564.43200000000002</c:v>
                </c:pt>
                <c:pt idx="19">
                  <c:v>595.05600000000004</c:v>
                </c:pt>
                <c:pt idx="20">
                  <c:v>523.75</c:v>
                </c:pt>
                <c:pt idx="21">
                  <c:v>421.08</c:v>
                </c:pt>
                <c:pt idx="22">
                  <c:v>380.68799999999999</c:v>
                </c:pt>
                <c:pt idx="23">
                  <c:v>385.44</c:v>
                </c:pt>
                <c:pt idx="24">
                  <c:v>285.12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264</c:v>
                </c:pt>
                <c:pt idx="29">
                  <c:v>311.52</c:v>
                </c:pt>
                <c:pt idx="30">
                  <c:v>343.2</c:v>
                </c:pt>
                <c:pt idx="31">
                  <c:v>380.16</c:v>
                </c:pt>
                <c:pt idx="32">
                  <c:v>422.4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92.664000000000001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14/5/2021)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548.66200000000003</c:v>
                </c:pt>
                <c:pt idx="13">
                  <c:v>532.39350000000002</c:v>
                </c:pt>
                <c:pt idx="14">
                  <c:v>384.53275000000002</c:v>
                </c:pt>
                <c:pt idx="15">
                  <c:v>664.52450000000033</c:v>
                </c:pt>
                <c:pt idx="16">
                  <c:v>713.50824999999998</c:v>
                </c:pt>
                <c:pt idx="17">
                  <c:v>790.5216240320002</c:v>
                </c:pt>
                <c:pt idx="18">
                  <c:v>1030.3725254720002</c:v>
                </c:pt>
                <c:pt idx="19">
                  <c:v>1057.4429360480001</c:v>
                </c:pt>
                <c:pt idx="20">
                  <c:v>712.566046336</c:v>
                </c:pt>
                <c:pt idx="21">
                  <c:v>851.61504000000002</c:v>
                </c:pt>
                <c:pt idx="22">
                  <c:v>606.60672</c:v>
                </c:pt>
                <c:pt idx="23">
                  <c:v>541.12031999999999</c:v>
                </c:pt>
                <c:pt idx="24">
                  <c:v>486.67392000000001</c:v>
                </c:pt>
                <c:pt idx="25">
                  <c:v>441.63599999999997</c:v>
                </c:pt>
                <c:pt idx="26">
                  <c:v>625.46784000000002</c:v>
                </c:pt>
                <c:pt idx="27">
                  <c:v>446.31312000000003</c:v>
                </c:pt>
                <c:pt idx="28">
                  <c:v>428.47199999999998</c:v>
                </c:pt>
                <c:pt idx="29">
                  <c:v>421.65552000000002</c:v>
                </c:pt>
                <c:pt idx="30">
                  <c:v>432.45312000000001</c:v>
                </c:pt>
                <c:pt idx="31">
                  <c:v>349.98479999999995</c:v>
                </c:pt>
                <c:pt idx="32">
                  <c:v>279.73439999999999</c:v>
                </c:pt>
                <c:pt idx="33">
                  <c:v>171.78480000000002</c:v>
                </c:pt>
                <c:pt idx="34">
                  <c:v>229.81200000000001</c:v>
                </c:pt>
                <c:pt idx="35">
                  <c:v>199.93639999999999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2835.5568149999581</c:v>
                </c:pt>
                <c:pt idx="11">
                  <c:v>2829.1650299999997</c:v>
                </c:pt>
                <c:pt idx="12">
                  <c:v>3499.7331999999997</c:v>
                </c:pt>
                <c:pt idx="13">
                  <c:v>2792.4542225</c:v>
                </c:pt>
                <c:pt idx="14">
                  <c:v>3082.5374500000003</c:v>
                </c:pt>
                <c:pt idx="15">
                  <c:v>3590.4666000000002</c:v>
                </c:pt>
                <c:pt idx="16">
                  <c:v>3869.8642000000004</c:v>
                </c:pt>
                <c:pt idx="17">
                  <c:v>4326.8496444000002</c:v>
                </c:pt>
                <c:pt idx="18">
                  <c:v>4246.3214959999987</c:v>
                </c:pt>
                <c:pt idx="19">
                  <c:v>4040.1730468000005</c:v>
                </c:pt>
                <c:pt idx="20">
                  <c:v>3406.9224375999997</c:v>
                </c:pt>
                <c:pt idx="21">
                  <c:v>4369.8887663999994</c:v>
                </c:pt>
                <c:pt idx="22">
                  <c:v>3854.9741184000004</c:v>
                </c:pt>
                <c:pt idx="23">
                  <c:v>3922.0290880000007</c:v>
                </c:pt>
                <c:pt idx="24">
                  <c:v>3952.8401518175001</c:v>
                </c:pt>
                <c:pt idx="25">
                  <c:v>3963.7084695925</c:v>
                </c:pt>
                <c:pt idx="26">
                  <c:v>3948.7831354</c:v>
                </c:pt>
                <c:pt idx="27">
                  <c:v>3412.55667537</c:v>
                </c:pt>
                <c:pt idx="28">
                  <c:v>3433.9993066500001</c:v>
                </c:pt>
                <c:pt idx="29">
                  <c:v>3852.8915668499999</c:v>
                </c:pt>
                <c:pt idx="30">
                  <c:v>3712.0968562000003</c:v>
                </c:pt>
                <c:pt idx="31">
                  <c:v>3766.81399685</c:v>
                </c:pt>
                <c:pt idx="32">
                  <c:v>3775.2544207999999</c:v>
                </c:pt>
                <c:pt idx="33">
                  <c:v>3227.7850369499997</c:v>
                </c:pt>
                <c:pt idx="34">
                  <c:v>3682.0831203999996</c:v>
                </c:pt>
                <c:pt idx="35">
                  <c:v>3234.7984704</c:v>
                </c:pt>
                <c:pt idx="36">
                  <c:v>3334.2070316000004</c:v>
                </c:pt>
                <c:pt idx="37">
                  <c:v>2731.8392927999998</c:v>
                </c:pt>
                <c:pt idx="38">
                  <c:v>2097.6876148000001</c:v>
                </c:pt>
                <c:pt idx="39">
                  <c:v>2709.5445499999996</c:v>
                </c:pt>
                <c:pt idx="40">
                  <c:v>2373.0240549999999</c:v>
                </c:pt>
                <c:pt idx="41">
                  <c:v>2321.3817250000006</c:v>
                </c:pt>
                <c:pt idx="42">
                  <c:v>2464.2584274999999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3515.7970999999989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14/5/2021)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60</c:v>
                </c:pt>
                <c:pt idx="15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442.93819999999994</c:v>
                </c:pt>
                <c:pt idx="5">
                  <c:v>729.87279999999964</c:v>
                </c:pt>
                <c:pt idx="6">
                  <c:v>730.23284999999953</c:v>
                </c:pt>
                <c:pt idx="7">
                  <c:v>812.81445000000019</c:v>
                </c:pt>
                <c:pt idx="8">
                  <c:v>703.74030000000039</c:v>
                </c:pt>
                <c:pt idx="9">
                  <c:v>651.60452500000031</c:v>
                </c:pt>
                <c:pt idx="10">
                  <c:v>648.98331500000018</c:v>
                </c:pt>
                <c:pt idx="11">
                  <c:v>282.94154999999995</c:v>
                </c:pt>
                <c:pt idx="12">
                  <c:v>434.19819999999999</c:v>
                </c:pt>
                <c:pt idx="13">
                  <c:v>441.13372249999992</c:v>
                </c:pt>
                <c:pt idx="14">
                  <c:v>364.50399999999996</c:v>
                </c:pt>
                <c:pt idx="15">
                  <c:v>237.82459999999995</c:v>
                </c:pt>
                <c:pt idx="16">
                  <c:v>84.037100000000009</c:v>
                </c:pt>
                <c:pt idx="17">
                  <c:v>71.662999999999997</c:v>
                </c:pt>
                <c:pt idx="18">
                  <c:v>53.5</c:v>
                </c:pt>
                <c:pt idx="19">
                  <c:v>82.28</c:v>
                </c:pt>
                <c:pt idx="20">
                  <c:v>17.645</c:v>
                </c:pt>
                <c:pt idx="21">
                  <c:v>3.335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265.34274999999997</c:v>
                </c:pt>
                <c:pt idx="17">
                  <c:v>270.83600000000018</c:v>
                </c:pt>
                <c:pt idx="18">
                  <c:v>546.09200000000021</c:v>
                </c:pt>
                <c:pt idx="19">
                  <c:v>589.22525000000007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844.60347999999965</c:v>
                </c:pt>
                <c:pt idx="12">
                  <c:v>1083.0289999999998</c:v>
                </c:pt>
                <c:pt idx="13">
                  <c:v>898.76100000000008</c:v>
                </c:pt>
                <c:pt idx="14">
                  <c:v>1496.6044500000007</c:v>
                </c:pt>
                <c:pt idx="15">
                  <c:v>2065.9180000000001</c:v>
                </c:pt>
                <c:pt idx="16">
                  <c:v>2326.4740000000006</c:v>
                </c:pt>
                <c:pt idx="17">
                  <c:v>2583.7142500000004</c:v>
                </c:pt>
                <c:pt idx="18">
                  <c:v>2763.3459999999991</c:v>
                </c:pt>
                <c:pt idx="19">
                  <c:v>2751.3497500000003</c:v>
                </c:pt>
                <c:pt idx="20">
                  <c:v>2650.2338399999999</c:v>
                </c:pt>
                <c:pt idx="21">
                  <c:v>3416.5771200000004</c:v>
                </c:pt>
                <c:pt idx="22">
                  <c:v>3022.3987200000001</c:v>
                </c:pt>
                <c:pt idx="23">
                  <c:v>3072.5798400000003</c:v>
                </c:pt>
                <c:pt idx="24">
                  <c:v>3035.1921600000001</c:v>
                </c:pt>
                <c:pt idx="25">
                  <c:v>2721.7132799999999</c:v>
                </c:pt>
                <c:pt idx="26">
                  <c:v>2709.17328</c:v>
                </c:pt>
                <c:pt idx="27">
                  <c:v>2521.2633599999999</c:v>
                </c:pt>
                <c:pt idx="28">
                  <c:v>2467.3862400000003</c:v>
                </c:pt>
                <c:pt idx="29">
                  <c:v>2724.48</c:v>
                </c:pt>
                <c:pt idx="30">
                  <c:v>2742.7804800000004</c:v>
                </c:pt>
                <c:pt idx="31">
                  <c:v>2638.59024</c:v>
                </c:pt>
                <c:pt idx="32">
                  <c:v>2602.6440000000002</c:v>
                </c:pt>
                <c:pt idx="33">
                  <c:v>2125.86528</c:v>
                </c:pt>
                <c:pt idx="34">
                  <c:v>2212.56288</c:v>
                </c:pt>
                <c:pt idx="35">
                  <c:v>2144.1340800000003</c:v>
                </c:pt>
                <c:pt idx="36">
                  <c:v>1975.1212800000003</c:v>
                </c:pt>
                <c:pt idx="37">
                  <c:v>1372.2983999999999</c:v>
                </c:pt>
                <c:pt idx="38">
                  <c:v>618.22991999999999</c:v>
                </c:pt>
                <c:pt idx="39">
                  <c:v>459.36</c:v>
                </c:pt>
                <c:pt idx="40">
                  <c:v>189.53088000000002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482.77624999999989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248.68799999999999</c:v>
                </c:pt>
                <c:pt idx="13">
                  <c:v>370.92</c:v>
                </c:pt>
                <c:pt idx="14">
                  <c:v>217.00800000000001</c:v>
                </c:pt>
                <c:pt idx="15">
                  <c:v>203.54400000000001</c:v>
                </c:pt>
                <c:pt idx="16">
                  <c:v>348.74400000000003</c:v>
                </c:pt>
                <c:pt idx="17">
                  <c:v>387.55200000000002</c:v>
                </c:pt>
                <c:pt idx="18">
                  <c:v>305.18400000000003</c:v>
                </c:pt>
                <c:pt idx="19">
                  <c:v>270.33600000000001</c:v>
                </c:pt>
                <c:pt idx="20">
                  <c:v>224.5</c:v>
                </c:pt>
                <c:pt idx="21">
                  <c:v>237.6</c:v>
                </c:pt>
                <c:pt idx="22">
                  <c:v>229.68</c:v>
                </c:pt>
                <c:pt idx="23">
                  <c:v>229.68</c:v>
                </c:pt>
                <c:pt idx="24">
                  <c:v>232.32</c:v>
                </c:pt>
                <c:pt idx="25">
                  <c:v>265.32</c:v>
                </c:pt>
                <c:pt idx="26">
                  <c:v>221.76</c:v>
                </c:pt>
                <c:pt idx="27">
                  <c:v>221.76</c:v>
                </c:pt>
                <c:pt idx="28">
                  <c:v>221.76</c:v>
                </c:pt>
                <c:pt idx="29">
                  <c:v>271.92</c:v>
                </c:pt>
                <c:pt idx="30">
                  <c:v>279.83999999999997</c:v>
                </c:pt>
                <c:pt idx="31">
                  <c:v>220.96799999999999</c:v>
                </c:pt>
                <c:pt idx="32">
                  <c:v>147.84</c:v>
                </c:pt>
                <c:pt idx="33">
                  <c:v>100.32</c:v>
                </c:pt>
                <c:pt idx="34">
                  <c:v>95.04</c:v>
                </c:pt>
                <c:pt idx="35">
                  <c:v>100.32</c:v>
                </c:pt>
                <c:pt idx="36">
                  <c:v>84.48</c:v>
                </c:pt>
                <c:pt idx="37">
                  <c:v>55.44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283.27199999999999</c:v>
                </c:pt>
                <c:pt idx="14">
                  <c:v>290.66399999999999</c:v>
                </c:pt>
                <c:pt idx="15">
                  <c:v>321.024</c:v>
                </c:pt>
                <c:pt idx="16">
                  <c:v>420.81599999999997</c:v>
                </c:pt>
                <c:pt idx="17">
                  <c:v>524.30399999999997</c:v>
                </c:pt>
                <c:pt idx="18">
                  <c:v>564.43200000000002</c:v>
                </c:pt>
                <c:pt idx="19">
                  <c:v>595.05600000000004</c:v>
                </c:pt>
                <c:pt idx="20">
                  <c:v>523.75</c:v>
                </c:pt>
                <c:pt idx="21">
                  <c:v>421.08</c:v>
                </c:pt>
                <c:pt idx="22">
                  <c:v>380.68799999999999</c:v>
                </c:pt>
                <c:pt idx="23">
                  <c:v>385.44</c:v>
                </c:pt>
                <c:pt idx="24">
                  <c:v>285.12</c:v>
                </c:pt>
                <c:pt idx="25">
                  <c:v>274.56</c:v>
                </c:pt>
                <c:pt idx="26">
                  <c:v>264</c:v>
                </c:pt>
                <c:pt idx="27">
                  <c:v>279.83999999999997</c:v>
                </c:pt>
                <c:pt idx="28">
                  <c:v>264</c:v>
                </c:pt>
                <c:pt idx="29">
                  <c:v>311.52</c:v>
                </c:pt>
                <c:pt idx="30">
                  <c:v>343.2</c:v>
                </c:pt>
                <c:pt idx="31">
                  <c:v>380.16</c:v>
                </c:pt>
                <c:pt idx="32">
                  <c:v>422.4</c:v>
                </c:pt>
                <c:pt idx="33">
                  <c:v>353.76</c:v>
                </c:pt>
                <c:pt idx="34">
                  <c:v>380.16</c:v>
                </c:pt>
                <c:pt idx="35">
                  <c:v>300.95999999999998</c:v>
                </c:pt>
                <c:pt idx="36">
                  <c:v>279.83999999999997</c:v>
                </c:pt>
                <c:pt idx="37">
                  <c:v>229.68</c:v>
                </c:pt>
                <c:pt idx="38">
                  <c:v>221.76</c:v>
                </c:pt>
                <c:pt idx="39">
                  <c:v>237.6</c:v>
                </c:pt>
                <c:pt idx="40">
                  <c:v>179.52</c:v>
                </c:pt>
                <c:pt idx="41">
                  <c:v>158.4</c:v>
                </c:pt>
                <c:pt idx="42">
                  <c:v>92.664000000000001</c:v>
                </c:pt>
                <c:pt idx="43">
                  <c:v>36.96</c:v>
                </c:pt>
                <c:pt idx="44">
                  <c:v>21.12</c:v>
                </c:pt>
                <c:pt idx="45">
                  <c:v>21.12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464.64</c:v>
                </c:pt>
                <c:pt idx="3">
                  <c:v>660</c:v>
                </c:pt>
                <c:pt idx="4">
                  <c:v>1019.04</c:v>
                </c:pt>
                <c:pt idx="5">
                  <c:v>776.16</c:v>
                </c:pt>
                <c:pt idx="6">
                  <c:v>744.48</c:v>
                </c:pt>
                <c:pt idx="7">
                  <c:v>617.76</c:v>
                </c:pt>
                <c:pt idx="8">
                  <c:v>570.24</c:v>
                </c:pt>
                <c:pt idx="9">
                  <c:v>396</c:v>
                </c:pt>
                <c:pt idx="10">
                  <c:v>237.6</c:v>
                </c:pt>
                <c:pt idx="11">
                  <c:v>211.2</c:v>
                </c:pt>
                <c:pt idx="12">
                  <c:v>200.64</c:v>
                </c:pt>
                <c:pt idx="13">
                  <c:v>295.68</c:v>
                </c:pt>
                <c:pt idx="14">
                  <c:v>227.04</c:v>
                </c:pt>
                <c:pt idx="15">
                  <c:v>205.92</c:v>
                </c:pt>
                <c:pt idx="16">
                  <c:v>306.24</c:v>
                </c:pt>
                <c:pt idx="17">
                  <c:v>343.2</c:v>
                </c:pt>
                <c:pt idx="18">
                  <c:v>264</c:v>
                </c:pt>
                <c:pt idx="19">
                  <c:v>264</c:v>
                </c:pt>
                <c:pt idx="20">
                  <c:v>52</c:v>
                </c:pt>
                <c:pt idx="21">
                  <c:v>343</c:v>
                </c:pt>
                <c:pt idx="22">
                  <c:v>343</c:v>
                </c:pt>
                <c:pt idx="23">
                  <c:v>343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2">
                  <c:v>12.225</c:v>
                </c:pt>
                <c:pt idx="13">
                  <c:v>18.337499999999999</c:v>
                </c:pt>
                <c:pt idx="14">
                  <c:v>18.337499999999999</c:v>
                </c:pt>
                <c:pt idx="15">
                  <c:v>48.9</c:v>
                </c:pt>
                <c:pt idx="16">
                  <c:v>118.08750000000001</c:v>
                </c:pt>
                <c:pt idx="17">
                  <c:v>105.8625</c:v>
                </c:pt>
                <c:pt idx="18">
                  <c:v>124.2</c:v>
                </c:pt>
                <c:pt idx="19">
                  <c:v>56.962500000000006</c:v>
                </c:pt>
                <c:pt idx="20">
                  <c:v>56.962500000000006</c:v>
                </c:pt>
                <c:pt idx="21">
                  <c:v>26.400000000000002</c:v>
                </c:pt>
                <c:pt idx="22">
                  <c:v>26.400000000000002</c:v>
                </c:pt>
                <c:pt idx="23">
                  <c:v>26.400000000000002</c:v>
                </c:pt>
                <c:pt idx="24">
                  <c:v>26.400000000000002</c:v>
                </c:pt>
                <c:pt idx="25">
                  <c:v>26.400000000000002</c:v>
                </c:pt>
                <c:pt idx="26">
                  <c:v>26.400000000000002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14/5/2021)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548.66200000000003</c:v>
                </c:pt>
                <c:pt idx="13">
                  <c:v>532.39350000000002</c:v>
                </c:pt>
                <c:pt idx="14">
                  <c:v>384.53275000000002</c:v>
                </c:pt>
                <c:pt idx="15">
                  <c:v>664.52450000000033</c:v>
                </c:pt>
                <c:pt idx="16">
                  <c:v>713.50824999999998</c:v>
                </c:pt>
                <c:pt idx="17">
                  <c:v>790.5216240320002</c:v>
                </c:pt>
                <c:pt idx="18">
                  <c:v>1030.3725254720002</c:v>
                </c:pt>
                <c:pt idx="19">
                  <c:v>1057.4429360480001</c:v>
                </c:pt>
                <c:pt idx="20">
                  <c:v>712.566046336</c:v>
                </c:pt>
                <c:pt idx="21">
                  <c:v>851.61504000000002</c:v>
                </c:pt>
                <c:pt idx="22">
                  <c:v>606.60672</c:v>
                </c:pt>
                <c:pt idx="23">
                  <c:v>541.12031999999999</c:v>
                </c:pt>
                <c:pt idx="24">
                  <c:v>486.67392000000001</c:v>
                </c:pt>
                <c:pt idx="25">
                  <c:v>441.63599999999997</c:v>
                </c:pt>
                <c:pt idx="26">
                  <c:v>625.46784000000002</c:v>
                </c:pt>
                <c:pt idx="27">
                  <c:v>446.31312000000003</c:v>
                </c:pt>
                <c:pt idx="28">
                  <c:v>428.47199999999998</c:v>
                </c:pt>
                <c:pt idx="29">
                  <c:v>421.65552000000002</c:v>
                </c:pt>
                <c:pt idx="30">
                  <c:v>432.45312000000001</c:v>
                </c:pt>
                <c:pt idx="31">
                  <c:v>349.98479999999995</c:v>
                </c:pt>
                <c:pt idx="32">
                  <c:v>279.73439999999999</c:v>
                </c:pt>
                <c:pt idx="33">
                  <c:v>171.78480000000002</c:v>
                </c:pt>
                <c:pt idx="34">
                  <c:v>229.81200000000001</c:v>
                </c:pt>
                <c:pt idx="35">
                  <c:v>199.93639999999999</c:v>
                </c:pt>
                <c:pt idx="36">
                  <c:v>259.4162</c:v>
                </c:pt>
                <c:pt idx="37">
                  <c:v>201.9085</c:v>
                </c:pt>
                <c:pt idx="38">
                  <c:v>373.50039999999996</c:v>
                </c:pt>
                <c:pt idx="39">
                  <c:v>416.42579999999992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14/5/2021)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2369.5862499999998</c:v>
                </c:pt>
                <c:pt idx="1">
                  <c:v>2253.0657499999998</c:v>
                </c:pt>
                <c:pt idx="2">
                  <c:v>1994.5212500000002</c:v>
                </c:pt>
                <c:pt idx="3">
                  <c:v>2171.2889999999998</c:v>
                </c:pt>
                <c:pt idx="4">
                  <c:v>2847.1142</c:v>
                </c:pt>
                <c:pt idx="5">
                  <c:v>2842.9107999999997</c:v>
                </c:pt>
                <c:pt idx="6">
                  <c:v>2848.2648499999996</c:v>
                </c:pt>
                <c:pt idx="7">
                  <c:v>2890.1174499999997</c:v>
                </c:pt>
                <c:pt idx="8">
                  <c:v>2634.5911000000006</c:v>
                </c:pt>
                <c:pt idx="9">
                  <c:v>2737.6540250000003</c:v>
                </c:pt>
                <c:pt idx="10">
                  <c:v>2835.5568149999581</c:v>
                </c:pt>
                <c:pt idx="11">
                  <c:v>2829.1650299999997</c:v>
                </c:pt>
                <c:pt idx="12">
                  <c:v>3499.7331999999997</c:v>
                </c:pt>
                <c:pt idx="13">
                  <c:v>2792.4542225</c:v>
                </c:pt>
                <c:pt idx="14">
                  <c:v>3082.5374500000003</c:v>
                </c:pt>
                <c:pt idx="15">
                  <c:v>3590.4666000000002</c:v>
                </c:pt>
                <c:pt idx="16">
                  <c:v>3869.8642000000004</c:v>
                </c:pt>
                <c:pt idx="17">
                  <c:v>4326.8496444000002</c:v>
                </c:pt>
                <c:pt idx="18">
                  <c:v>4246.3214959999987</c:v>
                </c:pt>
                <c:pt idx="19">
                  <c:v>4040.1730468000005</c:v>
                </c:pt>
                <c:pt idx="20">
                  <c:v>3406.9224375999997</c:v>
                </c:pt>
                <c:pt idx="21">
                  <c:v>4369.8887663999994</c:v>
                </c:pt>
                <c:pt idx="22">
                  <c:v>3854.9741184000004</c:v>
                </c:pt>
                <c:pt idx="23">
                  <c:v>3922.0290880000007</c:v>
                </c:pt>
                <c:pt idx="24">
                  <c:v>3952.8401518175001</c:v>
                </c:pt>
                <c:pt idx="25">
                  <c:v>3963.7084695925</c:v>
                </c:pt>
                <c:pt idx="26">
                  <c:v>3948.7831354</c:v>
                </c:pt>
                <c:pt idx="27">
                  <c:v>3412.55667537</c:v>
                </c:pt>
                <c:pt idx="28">
                  <c:v>3433.9993066500001</c:v>
                </c:pt>
                <c:pt idx="29">
                  <c:v>3852.8915668499999</c:v>
                </c:pt>
                <c:pt idx="30">
                  <c:v>3712.0968562000003</c:v>
                </c:pt>
                <c:pt idx="31">
                  <c:v>3766.81399685</c:v>
                </c:pt>
                <c:pt idx="32">
                  <c:v>3775.2544207999999</c:v>
                </c:pt>
                <c:pt idx="33">
                  <c:v>3227.7850369499997</c:v>
                </c:pt>
                <c:pt idx="34">
                  <c:v>3682.0831203999996</c:v>
                </c:pt>
                <c:pt idx="35">
                  <c:v>3234.7984704</c:v>
                </c:pt>
                <c:pt idx="36">
                  <c:v>3334.2070316000004</c:v>
                </c:pt>
                <c:pt idx="37">
                  <c:v>2731.8392927999998</c:v>
                </c:pt>
                <c:pt idx="38">
                  <c:v>2097.6876148000001</c:v>
                </c:pt>
                <c:pt idx="39">
                  <c:v>2709.5445499999996</c:v>
                </c:pt>
                <c:pt idx="40">
                  <c:v>2373.0240549999999</c:v>
                </c:pt>
                <c:pt idx="41">
                  <c:v>2321.3817250000006</c:v>
                </c:pt>
                <c:pt idx="42">
                  <c:v>2464.2584274999999</c:v>
                </c:pt>
                <c:pt idx="43">
                  <c:v>2853.709499999999</c:v>
                </c:pt>
                <c:pt idx="44">
                  <c:v>2924.9242499999996</c:v>
                </c:pt>
                <c:pt idx="45">
                  <c:v>3515.7970999999989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14/5/2021)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3142.632314999958</c:v>
                </c:pt>
                <c:pt idx="11">
                  <c:v>3176.2280299999998</c:v>
                </c:pt>
                <c:pt idx="12">
                  <c:v>4048.3951999999999</c:v>
                </c:pt>
                <c:pt idx="13">
                  <c:v>3324.8477225000001</c:v>
                </c:pt>
                <c:pt idx="14">
                  <c:v>3467.0702000000001</c:v>
                </c:pt>
                <c:pt idx="15">
                  <c:v>4254.9911000000002</c:v>
                </c:pt>
                <c:pt idx="16">
                  <c:v>4583.3724500000008</c:v>
                </c:pt>
                <c:pt idx="17">
                  <c:v>5117.3712684320008</c:v>
                </c:pt>
                <c:pt idx="18">
                  <c:v>5276.6940214719989</c:v>
                </c:pt>
                <c:pt idx="19">
                  <c:v>5097.6159828480004</c:v>
                </c:pt>
                <c:pt idx="20">
                  <c:v>4119.4884839360002</c:v>
                </c:pt>
                <c:pt idx="21">
                  <c:v>5221.5038063999991</c:v>
                </c:pt>
                <c:pt idx="22">
                  <c:v>4461.5808384000002</c:v>
                </c:pt>
                <c:pt idx="23">
                  <c:v>4463.1494080000011</c:v>
                </c:pt>
                <c:pt idx="24">
                  <c:v>4439.5140718174998</c:v>
                </c:pt>
                <c:pt idx="25">
                  <c:v>4405.3444695925</c:v>
                </c:pt>
                <c:pt idx="26">
                  <c:v>4574.2509754000002</c:v>
                </c:pt>
                <c:pt idx="27">
                  <c:v>3858.8697953700002</c:v>
                </c:pt>
                <c:pt idx="28">
                  <c:v>3862.4713066499999</c:v>
                </c:pt>
                <c:pt idx="29">
                  <c:v>4274.5470868499997</c:v>
                </c:pt>
                <c:pt idx="30">
                  <c:v>4144.5499761999999</c:v>
                </c:pt>
                <c:pt idx="31">
                  <c:v>4116.7987968500001</c:v>
                </c:pt>
                <c:pt idx="32">
                  <c:v>4054.9888207999998</c:v>
                </c:pt>
                <c:pt idx="33">
                  <c:v>3399.5698369499996</c:v>
                </c:pt>
                <c:pt idx="34">
                  <c:v>3911.8951203999995</c:v>
                </c:pt>
                <c:pt idx="35">
                  <c:v>3434.7348704000001</c:v>
                </c:pt>
                <c:pt idx="36">
                  <c:v>3593.6232316000005</c:v>
                </c:pt>
                <c:pt idx="37">
                  <c:v>2933.7477927999998</c:v>
                </c:pt>
                <c:pt idx="38">
                  <c:v>2471.1880148</c:v>
                </c:pt>
                <c:pt idx="39">
                  <c:v>3125.9703499999996</c:v>
                </c:pt>
                <c:pt idx="40">
                  <c:v>2634.6646549999996</c:v>
                </c:pt>
                <c:pt idx="41">
                  <c:v>2695.1317250000006</c:v>
                </c:pt>
                <c:pt idx="42">
                  <c:v>2802.0787274999998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3780.605399999999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14/5/2021)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2778.2362499999999</c:v>
                </c:pt>
                <c:pt idx="1">
                  <c:v>2589.0257499999998</c:v>
                </c:pt>
                <c:pt idx="2">
                  <c:v>2278.0912500000004</c:v>
                </c:pt>
                <c:pt idx="3">
                  <c:v>2437.1789999999996</c:v>
                </c:pt>
                <c:pt idx="4">
                  <c:v>3241.8202000000001</c:v>
                </c:pt>
                <c:pt idx="5">
                  <c:v>3227.7071999999998</c:v>
                </c:pt>
                <c:pt idx="6">
                  <c:v>3181.1048499999997</c:v>
                </c:pt>
                <c:pt idx="7">
                  <c:v>3415.1774499999997</c:v>
                </c:pt>
                <c:pt idx="8">
                  <c:v>2970.2611000000006</c:v>
                </c:pt>
                <c:pt idx="9">
                  <c:v>2998.4600250000003</c:v>
                </c:pt>
                <c:pt idx="10">
                  <c:v>3142.632314999958</c:v>
                </c:pt>
                <c:pt idx="11">
                  <c:v>3176.2280299999998</c:v>
                </c:pt>
                <c:pt idx="12">
                  <c:v>4048.3951999999999</c:v>
                </c:pt>
                <c:pt idx="13">
                  <c:v>3324.8477225000001</c:v>
                </c:pt>
                <c:pt idx="14">
                  <c:v>3467.0702000000001</c:v>
                </c:pt>
                <c:pt idx="15">
                  <c:v>4254.9911000000002</c:v>
                </c:pt>
                <c:pt idx="16">
                  <c:v>4583.3724500000008</c:v>
                </c:pt>
                <c:pt idx="17">
                  <c:v>5117.3712684320008</c:v>
                </c:pt>
                <c:pt idx="18">
                  <c:v>5276.6940214719989</c:v>
                </c:pt>
                <c:pt idx="19">
                  <c:v>5097.6159828480004</c:v>
                </c:pt>
                <c:pt idx="20">
                  <c:v>4119.4884839360002</c:v>
                </c:pt>
                <c:pt idx="21">
                  <c:v>5221.5038063999991</c:v>
                </c:pt>
                <c:pt idx="22">
                  <c:v>4461.5808384000002</c:v>
                </c:pt>
                <c:pt idx="23">
                  <c:v>4463.1494080000011</c:v>
                </c:pt>
                <c:pt idx="24">
                  <c:v>4439.5140718174998</c:v>
                </c:pt>
                <c:pt idx="25">
                  <c:v>4405.3444695925</c:v>
                </c:pt>
                <c:pt idx="26">
                  <c:v>4574.2509754000002</c:v>
                </c:pt>
                <c:pt idx="27">
                  <c:v>3858.8697953700002</c:v>
                </c:pt>
                <c:pt idx="28">
                  <c:v>3862.4713066499999</c:v>
                </c:pt>
                <c:pt idx="29">
                  <c:v>4274.5470868499997</c:v>
                </c:pt>
                <c:pt idx="30">
                  <c:v>4144.5499761999999</c:v>
                </c:pt>
                <c:pt idx="31">
                  <c:v>4116.7987968500001</c:v>
                </c:pt>
                <c:pt idx="32">
                  <c:v>4054.9888207999998</c:v>
                </c:pt>
                <c:pt idx="33">
                  <c:v>3399.5698369499996</c:v>
                </c:pt>
                <c:pt idx="34">
                  <c:v>3911.8951203999995</c:v>
                </c:pt>
                <c:pt idx="35">
                  <c:v>3434.7348704000001</c:v>
                </c:pt>
                <c:pt idx="36">
                  <c:v>3593.6232316000005</c:v>
                </c:pt>
                <c:pt idx="37">
                  <c:v>2933.7477927999998</c:v>
                </c:pt>
                <c:pt idx="38">
                  <c:v>2471.1880148</c:v>
                </c:pt>
                <c:pt idx="39">
                  <c:v>3125.9703499999996</c:v>
                </c:pt>
                <c:pt idx="40">
                  <c:v>2634.6646549999996</c:v>
                </c:pt>
                <c:pt idx="41">
                  <c:v>2695.1317250000006</c:v>
                </c:pt>
                <c:pt idx="42">
                  <c:v>2802.0787274999998</c:v>
                </c:pt>
                <c:pt idx="43">
                  <c:v>3083.7224999999989</c:v>
                </c:pt>
                <c:pt idx="44">
                  <c:v>3186.2669499999997</c:v>
                </c:pt>
                <c:pt idx="45">
                  <c:v>3780.605399999999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313.63200000000001</c:v>
                </c:pt>
                <c:pt idx="15">
                  <c:v>328.416</c:v>
                </c:pt>
                <c:pt idx="16">
                  <c:v>267.69600000000003</c:v>
                </c:pt>
                <c:pt idx="17">
                  <c:v>237.6</c:v>
                </c:pt>
                <c:pt idx="18">
                  <c:v>229.68</c:v>
                </c:pt>
                <c:pt idx="19">
                  <c:v>229.68</c:v>
                </c:pt>
                <c:pt idx="20">
                  <c:v>232.32</c:v>
                </c:pt>
                <c:pt idx="21">
                  <c:v>265.32</c:v>
                </c:pt>
                <c:pt idx="22">
                  <c:v>221.76</c:v>
                </c:pt>
                <c:pt idx="23">
                  <c:v>221.76</c:v>
                </c:pt>
                <c:pt idx="24">
                  <c:v>221.76</c:v>
                </c:pt>
                <c:pt idx="25">
                  <c:v>271.92</c:v>
                </c:pt>
                <c:pt idx="26">
                  <c:v>279.83999999999997</c:v>
                </c:pt>
                <c:pt idx="27">
                  <c:v>220.96799999999999</c:v>
                </c:pt>
                <c:pt idx="28">
                  <c:v>147.84</c:v>
                </c:pt>
                <c:pt idx="29">
                  <c:v>100.32</c:v>
                </c:pt>
                <c:pt idx="30">
                  <c:v>95.04</c:v>
                </c:pt>
                <c:pt idx="31">
                  <c:v>100.32</c:v>
                </c:pt>
                <c:pt idx="32">
                  <c:v>84.48</c:v>
                </c:pt>
                <c:pt idx="33">
                  <c:v>55.44</c:v>
                </c:pt>
                <c:pt idx="34">
                  <c:v>10.56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248.68799999999999</c:v>
                </c:pt>
                <c:pt idx="10">
                  <c:v>370.92</c:v>
                </c:pt>
                <c:pt idx="11">
                  <c:v>217.00800000000001</c:v>
                </c:pt>
                <c:pt idx="12">
                  <c:v>203.54400000000001</c:v>
                </c:pt>
                <c:pt idx="13">
                  <c:v>348.74400000000003</c:v>
                </c:pt>
                <c:pt idx="14">
                  <c:v>387.55200000000002</c:v>
                </c:pt>
                <c:pt idx="15">
                  <c:v>305.18400000000003</c:v>
                </c:pt>
                <c:pt idx="16">
                  <c:v>270.33600000000001</c:v>
                </c:pt>
                <c:pt idx="17">
                  <c:v>224.5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0.43147</cdr:x>
      <cdr:y>0.1067</cdr:y>
    </cdr:from>
    <cdr:to>
      <cdr:x>0.43147</cdr:x>
      <cdr:y>0.20916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49" y="513253"/>
          <a:ext cx="0" cy="4928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0.43241</cdr:x>
      <cdr:y>0.27226</cdr:y>
    </cdr:from>
    <cdr:to>
      <cdr:x>0.43255</cdr:x>
      <cdr:y>0.35925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40931" y="1277986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0.43341</cdr:x>
      <cdr:y>0.14625</cdr:y>
    </cdr:from>
    <cdr:to>
      <cdr:x>0.43388</cdr:x>
      <cdr:y>0.22857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59225" y="725484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0.43506</cdr:x>
      <cdr:y>0.14946</cdr:y>
    </cdr:from>
    <cdr:to>
      <cdr:x>0.43553</cdr:x>
      <cdr:y>0.23178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79792" y="751660"/>
          <a:ext cx="3975" cy="4140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0.43437</cdr:x>
      <cdr:y>0.08131</cdr:y>
    </cdr:from>
    <cdr:to>
      <cdr:x>0.43545</cdr:x>
      <cdr:y>0.1609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83762" y="420582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0.44461</cdr:x>
      <cdr:y>0.19454</cdr:y>
    </cdr:from>
    <cdr:to>
      <cdr:x>0.44481</cdr:x>
      <cdr:y>0.25884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706422" y="959121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0.43138</cdr:x>
      <cdr:y>0.11837</cdr:y>
    </cdr:from>
    <cdr:to>
      <cdr:x>0.43189</cdr:x>
      <cdr:y>0.21638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9839" y="517721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0.44018</cdr:x>
      <cdr:y>0.12271</cdr:y>
    </cdr:from>
    <cdr:to>
      <cdr:x>0.44043</cdr:x>
      <cdr:y>0.19021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39904" y="606831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T23" sqref="T2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O33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482.77624999999989</v>
      </c>
      <c r="AQ6" s="39">
        <f>SUM(AO6:AP6)</f>
        <v>482.77624999999989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464.64</v>
      </c>
      <c r="BC8" s="39">
        <f t="shared" si="10"/>
        <v>464.64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660</v>
      </c>
      <c r="BC9" s="39">
        <f t="shared" si="10"/>
        <v>660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442.93819999999994</v>
      </c>
      <c r="S10" s="39">
        <f t="shared" si="17"/>
        <v>442.93819999999994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>
        <v>0</v>
      </c>
      <c r="BB10" s="39">
        <v>1019.04</v>
      </c>
      <c r="BC10" s="39">
        <f t="shared" si="10"/>
        <v>1019.04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729.87279999999964</v>
      </c>
      <c r="S11" s="39">
        <f t="shared" si="17"/>
        <v>729.87279999999964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>
        <v>0</v>
      </c>
      <c r="BB11" s="39">
        <v>776.16</v>
      </c>
      <c r="BC11" s="39">
        <f t="shared" si="10"/>
        <v>776.16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730.23284999999953</v>
      </c>
      <c r="S12" s="39">
        <f t="shared" si="17"/>
        <v>730.23284999999953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>
        <v>0</v>
      </c>
      <c r="BB12" s="39">
        <v>744.48</v>
      </c>
      <c r="BC12" s="39">
        <f t="shared" ref="BC12:BC57" si="23">SUM(BA12:BB12)</f>
        <v>744.48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812.81445000000019</v>
      </c>
      <c r="S13" s="39">
        <f t="shared" si="17"/>
        <v>812.81445000000019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>
        <v>0</v>
      </c>
      <c r="BB13" s="39">
        <v>617.76</v>
      </c>
      <c r="BC13" s="39">
        <f t="shared" si="23"/>
        <v>617.76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703.74030000000039</v>
      </c>
      <c r="S14" s="39">
        <f t="shared" si="17"/>
        <v>703.74030000000039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712.77011574999995</v>
      </c>
      <c r="AZ14" s="93">
        <f t="shared" si="24"/>
        <v>712.77011574999995</v>
      </c>
      <c r="BA14" s="88"/>
      <c r="BB14" s="39">
        <v>570.24</v>
      </c>
      <c r="BC14" s="39">
        <f t="shared" si="23"/>
        <v>570.24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2388.9626949499998</v>
      </c>
      <c r="BL14" s="94">
        <f t="shared" si="14"/>
        <v>2842.6550749499997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651.60452500000031</v>
      </c>
      <c r="S15" s="39">
        <f t="shared" si="17"/>
        <v>651.60452500000031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310.7131032499999</v>
      </c>
      <c r="AZ15" s="93">
        <f t="shared" si="24"/>
        <v>310.7131032499999</v>
      </c>
      <c r="BA15" s="88"/>
      <c r="BB15" s="39">
        <v>396</v>
      </c>
      <c r="BC15" s="39">
        <f t="shared" si="23"/>
        <v>396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2207.4467032499997</v>
      </c>
      <c r="BL15" s="94">
        <f t="shared" si="14"/>
        <v>2684.1656032500005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648.98331500000018</v>
      </c>
      <c r="S16" s="39">
        <f t="shared" si="17"/>
        <v>648.98331500000018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696.18924924999953</v>
      </c>
      <c r="AZ16" s="93">
        <f t="shared" si="24"/>
        <v>696.18924924999953</v>
      </c>
      <c r="BA16" s="88"/>
      <c r="BB16" s="39">
        <v>237.6</v>
      </c>
      <c r="BC16" s="39">
        <f t="shared" si="23"/>
        <v>237.6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2654.9461716499991</v>
      </c>
      <c r="BL16" s="94">
        <f t="shared" si="14"/>
        <v>3158.8141716499995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282.94154999999995</v>
      </c>
      <c r="S17" s="39">
        <f t="shared" si="17"/>
        <v>282.94154999999995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844.60347999999965</v>
      </c>
      <c r="AK17" s="121">
        <f t="shared" si="22"/>
        <v>1055.1704799999998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544.7246584999998</v>
      </c>
      <c r="AZ17" s="93">
        <f t="shared" si="24"/>
        <v>544.7246584999998</v>
      </c>
      <c r="BA17" s="88"/>
      <c r="BB17" s="39">
        <v>211.2</v>
      </c>
      <c r="BC17" s="39">
        <f t="shared" si="23"/>
        <v>211.2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2813.7143676357673</v>
      </c>
      <c r="BL17" s="94">
        <f t="shared" si="14"/>
        <v>3348.4134476357672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434.19819999999999</v>
      </c>
      <c r="S18" s="39">
        <f t="shared" si="17"/>
        <v>434.19819999999999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1083.0289999999998</v>
      </c>
      <c r="AK18" s="121">
        <f t="shared" si="22"/>
        <v>1380.7529999999997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248.68799999999999</v>
      </c>
      <c r="AV18" s="65">
        <v>289.08</v>
      </c>
      <c r="AW18" s="86">
        <f t="shared" ref="AW18:AW53" si="30">SUM(AU18:AV18)</f>
        <v>537.76800000000003</v>
      </c>
      <c r="AX18" s="92">
        <v>0</v>
      </c>
      <c r="AY18" s="57">
        <v>856.27210074999982</v>
      </c>
      <c r="AZ18" s="93">
        <f t="shared" si="24"/>
        <v>856.27210074999982</v>
      </c>
      <c r="BA18" s="88"/>
      <c r="BB18" s="39">
        <v>200.64</v>
      </c>
      <c r="BC18" s="39">
        <f t="shared" si="23"/>
        <v>200.64</v>
      </c>
      <c r="BD18" s="57">
        <v>0</v>
      </c>
      <c r="BE18" s="57">
        <v>12.909600000000001</v>
      </c>
      <c r="BF18" s="57">
        <f t="shared" si="21"/>
        <v>12.909600000000001</v>
      </c>
      <c r="BG18" s="15">
        <v>0</v>
      </c>
      <c r="BH18" s="78">
        <v>12.225</v>
      </c>
      <c r="BI18" s="39">
        <f t="shared" si="11"/>
        <v>12.225</v>
      </c>
      <c r="BJ18" s="94">
        <f t="shared" si="27"/>
        <v>547.74098000000004</v>
      </c>
      <c r="BK18" s="94">
        <f t="shared" si="27"/>
        <v>2888.4414979499998</v>
      </c>
      <c r="BL18" s="94">
        <f t="shared" si="14"/>
        <v>3436.1824779500002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441.13372249999992</v>
      </c>
      <c r="S19" s="39">
        <f t="shared" si="17"/>
        <v>441.13372249999992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898.76100000000008</v>
      </c>
      <c r="AK19" s="121">
        <f t="shared" si="22"/>
        <v>1058.7345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370.92</v>
      </c>
      <c r="AV19" s="39">
        <v>283.27199999999999</v>
      </c>
      <c r="AW19" s="86">
        <f t="shared" si="30"/>
        <v>654.19200000000001</v>
      </c>
      <c r="AX19" s="92">
        <v>0</v>
      </c>
      <c r="AY19" s="57">
        <v>654.76446199999998</v>
      </c>
      <c r="AZ19" s="93">
        <f t="shared" si="24"/>
        <v>654.76446199999998</v>
      </c>
      <c r="BA19" s="88"/>
      <c r="BB19" s="39">
        <v>295.68</v>
      </c>
      <c r="BC19" s="39">
        <f t="shared" si="23"/>
        <v>295.68</v>
      </c>
      <c r="BD19" s="57">
        <v>0</v>
      </c>
      <c r="BE19" s="57">
        <v>51.638400000000004</v>
      </c>
      <c r="BF19" s="57">
        <f t="shared" si="21"/>
        <v>51.638400000000004</v>
      </c>
      <c r="BG19" s="15">
        <v>0</v>
      </c>
      <c r="BH19" s="78">
        <v>18.337499999999999</v>
      </c>
      <c r="BI19" s="39">
        <f t="shared" si="11"/>
        <v>18.337499999999999</v>
      </c>
      <c r="BJ19" s="94">
        <f t="shared" si="27"/>
        <v>457.12182000000007</v>
      </c>
      <c r="BK19" s="94">
        <f t="shared" si="27"/>
        <v>2687.1583191200002</v>
      </c>
      <c r="BL19" s="94">
        <f t="shared" si="14"/>
        <v>3144.2801391200005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>
        <v>0</v>
      </c>
      <c r="F20" s="15">
        <v>60</v>
      </c>
      <c r="G20" s="39">
        <f t="shared" si="15"/>
        <v>60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364.50399999999996</v>
      </c>
      <c r="S20" s="39">
        <f>Q20+R20</f>
        <v>364.50399999999996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1496.6044500000007</v>
      </c>
      <c r="AK20" s="121">
        <f t="shared" si="22"/>
        <v>1662.8542000000007</v>
      </c>
      <c r="AL20" s="67">
        <v>0</v>
      </c>
      <c r="AM20" s="67">
        <v>27.52</v>
      </c>
      <c r="AN20" s="58">
        <f t="shared" si="29"/>
        <v>27.52</v>
      </c>
      <c r="AO20" s="15">
        <v>0</v>
      </c>
      <c r="AP20" s="15">
        <v>0</v>
      </c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217.00800000000001</v>
      </c>
      <c r="AV20" s="15">
        <v>290.66399999999999</v>
      </c>
      <c r="AW20" s="86">
        <f t="shared" si="30"/>
        <v>507.67200000000003</v>
      </c>
      <c r="AX20" s="92">
        <v>0</v>
      </c>
      <c r="AY20" s="57">
        <v>411.71963799999997</v>
      </c>
      <c r="AZ20" s="93">
        <f t="shared" si="24"/>
        <v>411.71963799999997</v>
      </c>
      <c r="BA20" s="88"/>
      <c r="BB20" s="39">
        <v>227.04</v>
      </c>
      <c r="BC20" s="39">
        <f t="shared" si="23"/>
        <v>227.04</v>
      </c>
      <c r="BD20" s="57">
        <v>0</v>
      </c>
      <c r="BE20" s="57">
        <v>124.7004</v>
      </c>
      <c r="BF20" s="57">
        <f t="shared" si="21"/>
        <v>124.7004</v>
      </c>
      <c r="BG20" s="15">
        <v>0</v>
      </c>
      <c r="BH20" s="78">
        <v>18.337499999999999</v>
      </c>
      <c r="BI20" s="39">
        <f t="shared" si="11"/>
        <v>18.337499999999999</v>
      </c>
      <c r="BJ20" s="94">
        <f t="shared" si="27"/>
        <v>525.12491999999997</v>
      </c>
      <c r="BK20" s="94">
        <f t="shared" si="27"/>
        <v>2637.9934868</v>
      </c>
      <c r="BL20" s="94">
        <f t="shared" si="14"/>
        <v>3163.1184067999998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>
        <v>0</v>
      </c>
      <c r="F21" s="15">
        <v>0</v>
      </c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237.82459999999995</v>
      </c>
      <c r="S21" s="39">
        <f t="shared" si="17"/>
        <v>237.82459999999995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2065.9180000000001</v>
      </c>
      <c r="AK21" s="121">
        <f t="shared" si="22"/>
        <v>2443.9410000000003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203.54400000000001</v>
      </c>
      <c r="AV21" s="15">
        <v>321.024</v>
      </c>
      <c r="AW21" s="86">
        <f t="shared" si="30"/>
        <v>524.56799999999998</v>
      </c>
      <c r="AX21" s="92">
        <v>0</v>
      </c>
      <c r="AY21" s="57">
        <v>569.42411899999979</v>
      </c>
      <c r="AZ21" s="93">
        <f t="shared" si="24"/>
        <v>569.42411899999979</v>
      </c>
      <c r="BA21" s="88"/>
      <c r="BB21" s="39">
        <v>205.92</v>
      </c>
      <c r="BC21" s="39">
        <f t="shared" si="23"/>
        <v>205.92</v>
      </c>
      <c r="BD21" s="57">
        <v>0</v>
      </c>
      <c r="BE21" s="57">
        <v>125</v>
      </c>
      <c r="BF21" s="57">
        <f t="shared" si="21"/>
        <v>125</v>
      </c>
      <c r="BG21" s="15">
        <v>0</v>
      </c>
      <c r="BH21" s="15">
        <v>48.9</v>
      </c>
      <c r="BI21" s="39">
        <f t="shared" si="11"/>
        <v>48.9</v>
      </c>
      <c r="BJ21" s="94">
        <f t="shared" si="27"/>
        <v>675.42630000000008</v>
      </c>
      <c r="BK21" s="94">
        <f t="shared" si="27"/>
        <v>3605.1622189999998</v>
      </c>
      <c r="BL21" s="94">
        <f t="shared" si="14"/>
        <v>4280.5885190000008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84.037100000000009</v>
      </c>
      <c r="S22" s="39">
        <f t="shared" si="17"/>
        <v>84.037100000000009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>
        <v>265.34274999999997</v>
      </c>
      <c r="AJ22" s="64">
        <v>2326.4740000000006</v>
      </c>
      <c r="AK22" s="121">
        <f t="shared" si="22"/>
        <v>2591.8167500000004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>
        <v>348.74400000000003</v>
      </c>
      <c r="AV22" s="15">
        <v>420.81599999999997</v>
      </c>
      <c r="AW22" s="86">
        <f>SUM(AU22:AV22)</f>
        <v>769.56</v>
      </c>
      <c r="AX22" s="92">
        <v>0</v>
      </c>
      <c r="AY22" s="57">
        <v>159.0864</v>
      </c>
      <c r="AZ22" s="93">
        <f t="shared" si="24"/>
        <v>159.0864</v>
      </c>
      <c r="BA22" s="88"/>
      <c r="BB22" s="39">
        <v>306.24</v>
      </c>
      <c r="BC22" s="39">
        <f t="shared" si="23"/>
        <v>306.24</v>
      </c>
      <c r="BD22" s="57">
        <v>0</v>
      </c>
      <c r="BE22" s="57">
        <v>156.9744</v>
      </c>
      <c r="BF22" s="57">
        <f t="shared" si="21"/>
        <v>156.9744</v>
      </c>
      <c r="BG22" s="15">
        <v>0</v>
      </c>
      <c r="BH22" s="15">
        <v>118.08750000000001</v>
      </c>
      <c r="BI22" s="39">
        <f t="shared" si="11"/>
        <v>118.08750000000001</v>
      </c>
      <c r="BJ22" s="94">
        <f t="shared" ref="BJ22:BK25" si="32">B22+H22+N22+T22+Z22+AF22+AL22+AR22+AX22</f>
        <v>755.54070000000002</v>
      </c>
      <c r="BK22" s="94">
        <f t="shared" si="32"/>
        <v>3584.2305400000005</v>
      </c>
      <c r="BL22" s="94">
        <f t="shared" si="14"/>
        <v>4339.77124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>
        <v>0</v>
      </c>
      <c r="R23" s="65">
        <v>71.662999999999997</v>
      </c>
      <c r="S23" s="39">
        <f t="shared" si="17"/>
        <v>71.662999999999997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>
        <v>270.83600000000018</v>
      </c>
      <c r="AJ23" s="64">
        <v>2583.7142500000004</v>
      </c>
      <c r="AK23" s="121">
        <f t="shared" ref="AK23:AK57" si="33">AI23+AJ23</f>
        <v>2854.5502500000007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>
        <v>387.55200000000002</v>
      </c>
      <c r="AV23" s="15">
        <v>524.30399999999997</v>
      </c>
      <c r="AW23" s="86">
        <f>SUM(AU23:AV23)</f>
        <v>911.85599999999999</v>
      </c>
      <c r="AX23" s="92">
        <v>0</v>
      </c>
      <c r="AY23" s="57">
        <v>264</v>
      </c>
      <c r="AZ23" s="93">
        <f t="shared" si="24"/>
        <v>264</v>
      </c>
      <c r="BA23" s="88"/>
      <c r="BB23" s="39">
        <v>343.2</v>
      </c>
      <c r="BC23" s="39">
        <f t="shared" si="23"/>
        <v>343.2</v>
      </c>
      <c r="BD23" s="57">
        <v>0</v>
      </c>
      <c r="BE23" s="57">
        <v>124.7004</v>
      </c>
      <c r="BF23" s="57">
        <f t="shared" si="21"/>
        <v>124.7004</v>
      </c>
      <c r="BG23" s="15">
        <v>0</v>
      </c>
      <c r="BH23" s="15">
        <v>105.8625</v>
      </c>
      <c r="BI23" s="39">
        <f t="shared" si="11"/>
        <v>105.8625</v>
      </c>
      <c r="BJ23" s="94">
        <f t="shared" si="32"/>
        <v>742.21122403200002</v>
      </c>
      <c r="BK23" s="94">
        <f t="shared" si="32"/>
        <v>4495.0035544000002</v>
      </c>
      <c r="BL23" s="94">
        <f t="shared" si="14"/>
        <v>5237.2147784320005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>
        <v>0</v>
      </c>
      <c r="R24" s="65">
        <v>53.5</v>
      </c>
      <c r="S24" s="39">
        <f t="shared" si="17"/>
        <v>53.5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2828.5487999999996</v>
      </c>
      <c r="AH24" s="58">
        <f t="shared" si="5"/>
        <v>3064.5119999999997</v>
      </c>
      <c r="AI24" s="33">
        <v>546.09200000000021</v>
      </c>
      <c r="AJ24" s="74">
        <v>2763.3459999999991</v>
      </c>
      <c r="AK24" s="121">
        <f t="shared" si="33"/>
        <v>3309.4379999999992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313.63200000000001</v>
      </c>
      <c r="AS24" s="67">
        <v>598.75199999999995</v>
      </c>
      <c r="AT24" s="58">
        <f>AR24+AS24</f>
        <v>912.38400000000001</v>
      </c>
      <c r="AU24" s="65">
        <v>305.18400000000003</v>
      </c>
      <c r="AV24" s="65">
        <v>564.43200000000002</v>
      </c>
      <c r="AW24" s="86">
        <f>SUM(AU24:AV24)</f>
        <v>869.61599999999999</v>
      </c>
      <c r="AX24" s="92">
        <v>0</v>
      </c>
      <c r="AY24" s="57">
        <v>264</v>
      </c>
      <c r="AZ24" s="93">
        <f t="shared" si="24"/>
        <v>264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>
        <v>0</v>
      </c>
      <c r="BH24" s="15">
        <v>124.2</v>
      </c>
      <c r="BI24" s="39">
        <f t="shared" si="11"/>
        <v>124.2</v>
      </c>
      <c r="BJ24" s="94">
        <f t="shared" si="32"/>
        <v>728.69172547199992</v>
      </c>
      <c r="BK24" s="94">
        <f t="shared" si="32"/>
        <v>4214.3568560000003</v>
      </c>
      <c r="BL24" s="94">
        <f t="shared" si="14"/>
        <v>4943.0485814719996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>
        <v>0</v>
      </c>
      <c r="R25" s="65">
        <v>82.28</v>
      </c>
      <c r="S25" s="39">
        <f t="shared" si="17"/>
        <v>82.28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2792.74512</v>
      </c>
      <c r="AH25" s="58">
        <f t="shared" si="5"/>
        <v>3155.89824</v>
      </c>
      <c r="AI25" s="33">
        <v>589.22525000000007</v>
      </c>
      <c r="AJ25" s="74">
        <v>2751.3497500000003</v>
      </c>
      <c r="AK25" s="121">
        <f t="shared" si="33"/>
        <v>3340.5750000000003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328.416</v>
      </c>
      <c r="AS25" s="67">
        <v>475.72800000000001</v>
      </c>
      <c r="AT25" s="58">
        <f>AR25+AS25</f>
        <v>804.14400000000001</v>
      </c>
      <c r="AU25" s="65">
        <v>270.33600000000001</v>
      </c>
      <c r="AV25" s="65">
        <v>595.05600000000004</v>
      </c>
      <c r="AW25" s="86">
        <f>SUM(AU25:AV25)</f>
        <v>865.39200000000005</v>
      </c>
      <c r="AX25" s="92">
        <v>0</v>
      </c>
      <c r="AY25" s="57">
        <v>264</v>
      </c>
      <c r="AZ25" s="93">
        <f t="shared" si="24"/>
        <v>264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>
        <v>0</v>
      </c>
      <c r="BH25" s="39">
        <v>56.962500000000006</v>
      </c>
      <c r="BI25" s="39">
        <f t="shared" si="11"/>
        <v>56.962500000000006</v>
      </c>
      <c r="BJ25" s="94">
        <f t="shared" si="32"/>
        <v>889.450806048</v>
      </c>
      <c r="BK25" s="94">
        <f t="shared" si="32"/>
        <v>3840.0527568000002</v>
      </c>
      <c r="BL25" s="94">
        <f t="shared" si="14"/>
        <v>4729.503562848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>
        <v>0</v>
      </c>
      <c r="R26" s="65">
        <v>17.645</v>
      </c>
      <c r="S26" s="39">
        <f t="shared" si="17"/>
        <v>17.645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2650.2338399999999</v>
      </c>
      <c r="AH26" s="58">
        <f t="shared" si="5"/>
        <v>2931.6631199999997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267.69600000000003</v>
      </c>
      <c r="AS26" s="67">
        <v>413.68799999999999</v>
      </c>
      <c r="AT26" s="58">
        <f t="shared" si="28"/>
        <v>681.38400000000001</v>
      </c>
      <c r="AU26" s="65">
        <v>224.5</v>
      </c>
      <c r="AV26" s="65">
        <v>523.75</v>
      </c>
      <c r="AW26" s="86">
        <f t="shared" si="30"/>
        <v>748.25</v>
      </c>
      <c r="AX26" s="92">
        <v>0</v>
      </c>
      <c r="AY26" s="57">
        <v>52</v>
      </c>
      <c r="AZ26" s="93">
        <f t="shared" si="24"/>
        <v>52</v>
      </c>
      <c r="BA26" s="88"/>
      <c r="BB26" s="15"/>
      <c r="BC26" s="39">
        <f t="shared" si="23"/>
        <v>0</v>
      </c>
      <c r="BD26" s="57">
        <v>0</v>
      </c>
      <c r="BE26" s="57">
        <v>56.962500000000006</v>
      </c>
      <c r="BF26" s="57">
        <f t="shared" si="21"/>
        <v>56.962500000000006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755.76204633600003</v>
      </c>
      <c r="BK26" s="94">
        <f t="shared" ref="BK26:BK35" si="36">C26+I26+O26+U26+AA26+AG26+AM26+AS26+AY26</f>
        <v>3228.4129376000001</v>
      </c>
      <c r="BL26" s="94">
        <f t="shared" si="14"/>
        <v>3984.1749839359995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>
        <v>0</v>
      </c>
      <c r="R27" s="15">
        <v>3.335</v>
      </c>
      <c r="S27" s="39">
        <f t="shared" si="17"/>
        <v>3.335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3416.5771200000004</v>
      </c>
      <c r="AH27" s="58">
        <f t="shared" si="5"/>
        <v>3820.5921600000006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237.6</v>
      </c>
      <c r="AS27" s="67">
        <v>421.08</v>
      </c>
      <c r="AT27" s="58">
        <f t="shared" si="28"/>
        <v>658.68</v>
      </c>
      <c r="AU27" s="15"/>
      <c r="AV27" s="15"/>
      <c r="AW27" s="86">
        <f t="shared" si="30"/>
        <v>0</v>
      </c>
      <c r="AX27" s="92">
        <v>0</v>
      </c>
      <c r="AY27" s="57">
        <v>343</v>
      </c>
      <c r="AZ27" s="93">
        <f t="shared" si="24"/>
        <v>343</v>
      </c>
      <c r="BA27" s="88"/>
      <c r="BB27" s="15"/>
      <c r="BC27" s="39">
        <f t="shared" si="23"/>
        <v>0</v>
      </c>
      <c r="BD27" s="57">
        <v>0</v>
      </c>
      <c r="BE27" s="57">
        <v>26.400000000000002</v>
      </c>
      <c r="BF27" s="57">
        <f t="shared" si="21"/>
        <v>26.400000000000002</v>
      </c>
      <c r="BG27" s="39"/>
      <c r="BH27" s="39"/>
      <c r="BI27" s="39">
        <f t="shared" si="11"/>
        <v>0</v>
      </c>
      <c r="BJ27" s="94">
        <f t="shared" si="35"/>
        <v>851.61504000000002</v>
      </c>
      <c r="BK27" s="94">
        <f t="shared" si="36"/>
        <v>4340.1537664000007</v>
      </c>
      <c r="BL27" s="94">
        <f t="shared" si="14"/>
        <v>5191.7688064000013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3022.3987200000001</v>
      </c>
      <c r="AH28" s="58">
        <f t="shared" si="5"/>
        <v>3273.3254400000001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229.68</v>
      </c>
      <c r="AS28" s="67">
        <v>380.68799999999999</v>
      </c>
      <c r="AT28" s="58">
        <f t="shared" si="28"/>
        <v>610.36799999999994</v>
      </c>
      <c r="AU28" s="15"/>
      <c r="AV28" s="15"/>
      <c r="AW28" s="86">
        <f t="shared" si="30"/>
        <v>0</v>
      </c>
      <c r="AX28" s="92">
        <v>0</v>
      </c>
      <c r="AY28" s="57">
        <v>343</v>
      </c>
      <c r="AZ28" s="93">
        <f t="shared" si="24"/>
        <v>343</v>
      </c>
      <c r="BA28" s="88"/>
      <c r="BB28" s="15"/>
      <c r="BC28" s="39">
        <f t="shared" si="23"/>
        <v>0</v>
      </c>
      <c r="BD28" s="57">
        <v>0</v>
      </c>
      <c r="BE28" s="57">
        <v>26.400000000000002</v>
      </c>
      <c r="BF28" s="57">
        <f t="shared" si="21"/>
        <v>26.400000000000002</v>
      </c>
      <c r="BG28" s="39"/>
      <c r="BH28" s="39"/>
      <c r="BI28" s="39">
        <f t="shared" si="11"/>
        <v>0</v>
      </c>
      <c r="BJ28" s="94">
        <f t="shared" si="35"/>
        <v>606.60672</v>
      </c>
      <c r="BK28" s="94">
        <f t="shared" si="36"/>
        <v>3816.9741184000004</v>
      </c>
      <c r="BL28" s="94">
        <f t="shared" si="14"/>
        <v>4423.5808384000002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3072.5798400000003</v>
      </c>
      <c r="AH29" s="58">
        <f t="shared" si="5"/>
        <v>3283.2201600000003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229.68</v>
      </c>
      <c r="AS29" s="67">
        <v>385.44</v>
      </c>
      <c r="AT29" s="58">
        <f t="shared" si="28"/>
        <v>615.12</v>
      </c>
      <c r="AU29" s="15"/>
      <c r="AV29" s="15"/>
      <c r="AW29" s="86">
        <f t="shared" si="30"/>
        <v>0</v>
      </c>
      <c r="AX29" s="92">
        <v>0</v>
      </c>
      <c r="AY29" s="57">
        <v>343</v>
      </c>
      <c r="AZ29" s="93">
        <f t="shared" si="24"/>
        <v>343</v>
      </c>
      <c r="BA29" s="88"/>
      <c r="BB29" s="15"/>
      <c r="BC29" s="39">
        <f t="shared" si="23"/>
        <v>0</v>
      </c>
      <c r="BD29" s="57">
        <v>0</v>
      </c>
      <c r="BE29" s="57">
        <v>26.400000000000002</v>
      </c>
      <c r="BF29" s="57">
        <f t="shared" si="21"/>
        <v>26.400000000000002</v>
      </c>
      <c r="BG29" s="39"/>
      <c r="BH29" s="39"/>
      <c r="BI29" s="39">
        <f t="shared" si="11"/>
        <v>0</v>
      </c>
      <c r="BJ29" s="94">
        <f t="shared" si="35"/>
        <v>541.12031999999999</v>
      </c>
      <c r="BK29" s="94">
        <f t="shared" si="36"/>
        <v>3889.6290880000006</v>
      </c>
      <c r="BL29" s="94">
        <f t="shared" si="14"/>
        <v>4430.7494079999997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3035.1921600000001</v>
      </c>
      <c r="AH30" s="58">
        <f t="shared" si="5"/>
        <v>3205.5460800000001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232.32</v>
      </c>
      <c r="AS30" s="67">
        <v>285.12</v>
      </c>
      <c r="AT30" s="58">
        <f t="shared" si="28"/>
        <v>517.44000000000005</v>
      </c>
      <c r="AU30" s="15"/>
      <c r="AV30" s="15"/>
      <c r="AW30" s="86">
        <f t="shared" si="30"/>
        <v>0</v>
      </c>
      <c r="AX30" s="92">
        <v>0</v>
      </c>
      <c r="AY30" s="57">
        <v>369.46579661750002</v>
      </c>
      <c r="AZ30" s="93">
        <f t="shared" si="24"/>
        <v>369.46579661750002</v>
      </c>
      <c r="BA30" s="88"/>
      <c r="BB30" s="39"/>
      <c r="BC30" s="39">
        <f t="shared" si="23"/>
        <v>0</v>
      </c>
      <c r="BD30" s="57">
        <v>0</v>
      </c>
      <c r="BE30" s="57">
        <v>26.400000000000002</v>
      </c>
      <c r="BF30" s="57">
        <f t="shared" si="21"/>
        <v>26.400000000000002</v>
      </c>
      <c r="BG30" s="39"/>
      <c r="BH30" s="39"/>
      <c r="BI30" s="39">
        <f t="shared" si="11"/>
        <v>0</v>
      </c>
      <c r="BJ30" s="94">
        <f t="shared" si="35"/>
        <v>486.67392000000001</v>
      </c>
      <c r="BK30" s="94">
        <f t="shared" si="36"/>
        <v>3902.4401518175</v>
      </c>
      <c r="BL30" s="94">
        <f t="shared" si="14"/>
        <v>4389.1140718175002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2721.7132799999999</v>
      </c>
      <c r="AH31" s="58">
        <f t="shared" si="5"/>
        <v>2822.4292799999998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265.32</v>
      </c>
      <c r="AS31" s="67">
        <v>274.56</v>
      </c>
      <c r="AT31" s="58">
        <f t="shared" si="28"/>
        <v>539.88</v>
      </c>
      <c r="AU31" s="65"/>
      <c r="AV31" s="15"/>
      <c r="AW31" s="86">
        <f t="shared" si="30"/>
        <v>0</v>
      </c>
      <c r="AX31" s="92">
        <v>0</v>
      </c>
      <c r="AY31" s="57">
        <v>710.77280689249983</v>
      </c>
      <c r="AZ31" s="93">
        <f t="shared" si="24"/>
        <v>710.77280689249983</v>
      </c>
      <c r="BA31" s="88"/>
      <c r="BB31" s="39"/>
      <c r="BC31" s="39">
        <f t="shared" si="23"/>
        <v>0</v>
      </c>
      <c r="BD31" s="57">
        <v>0</v>
      </c>
      <c r="BE31" s="57">
        <v>26.400000000000002</v>
      </c>
      <c r="BF31" s="57">
        <f t="shared" si="21"/>
        <v>26.400000000000002</v>
      </c>
      <c r="BG31" s="39"/>
      <c r="BH31" s="39"/>
      <c r="BI31" s="39">
        <f t="shared" si="11"/>
        <v>0</v>
      </c>
      <c r="BJ31" s="94">
        <f t="shared" si="35"/>
        <v>441.63599999999997</v>
      </c>
      <c r="BK31" s="94">
        <f t="shared" si="36"/>
        <v>3919.7082820924998</v>
      </c>
      <c r="BL31" s="94">
        <f t="shared" si="14"/>
        <v>4361.3442820924993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2709.17328</v>
      </c>
      <c r="AH32" s="58">
        <f t="shared" si="5"/>
        <v>3049.88112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221.76</v>
      </c>
      <c r="AS32" s="67">
        <v>264</v>
      </c>
      <c r="AT32" s="58">
        <f t="shared" si="28"/>
        <v>485.76</v>
      </c>
      <c r="AU32" s="65"/>
      <c r="AV32" s="15"/>
      <c r="AW32" s="86">
        <f t="shared" si="30"/>
        <v>0</v>
      </c>
      <c r="AX32" s="92">
        <v>0</v>
      </c>
      <c r="AY32" s="57">
        <v>671.1039609999998</v>
      </c>
      <c r="AZ32" s="93">
        <f t="shared" si="24"/>
        <v>671.1039609999998</v>
      </c>
      <c r="BA32" s="88"/>
      <c r="BB32" s="39"/>
      <c r="BC32" s="39">
        <f t="shared" si="23"/>
        <v>0</v>
      </c>
      <c r="BD32" s="57">
        <v>0</v>
      </c>
      <c r="BE32" s="57">
        <v>26.400000000000002</v>
      </c>
      <c r="BF32" s="57">
        <f t="shared" si="21"/>
        <v>26.400000000000002</v>
      </c>
      <c r="BG32" s="39"/>
      <c r="BH32" s="39"/>
      <c r="BI32" s="39">
        <f t="shared" si="11"/>
        <v>0</v>
      </c>
      <c r="BJ32" s="94">
        <f t="shared" si="35"/>
        <v>625.46784000000002</v>
      </c>
      <c r="BK32" s="94">
        <f t="shared" si="36"/>
        <v>3892.3831353999999</v>
      </c>
      <c r="BL32" s="94">
        <f t="shared" si="14"/>
        <v>4517.8509753999997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2521.2633599999999</v>
      </c>
      <c r="AH33" s="58">
        <f t="shared" si="5"/>
        <v>2740.5364799999998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221.76</v>
      </c>
      <c r="AS33" s="67">
        <v>279.83999999999997</v>
      </c>
      <c r="AT33" s="58">
        <f t="shared" si="28"/>
        <v>501.59999999999997</v>
      </c>
      <c r="AU33" s="65"/>
      <c r="AV33" s="15"/>
      <c r="AW33" s="86">
        <f t="shared" si="30"/>
        <v>0</v>
      </c>
      <c r="AX33" s="92">
        <v>0</v>
      </c>
      <c r="AY33" s="57">
        <v>323.86557136999994</v>
      </c>
      <c r="AZ33" s="93">
        <f t="shared" si="24"/>
        <v>323.86557136999994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446.31312000000003</v>
      </c>
      <c r="BK33" s="94">
        <f t="shared" si="36"/>
        <v>3390.7966753700002</v>
      </c>
      <c r="BL33" s="94">
        <f t="shared" si="14"/>
        <v>3837.1097953699996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2467.3862400000003</v>
      </c>
      <c r="AH34" s="58">
        <f t="shared" si="5"/>
        <v>2668.8182400000005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221.76</v>
      </c>
      <c r="AS34" s="67">
        <v>264</v>
      </c>
      <c r="AT34" s="58">
        <f t="shared" si="28"/>
        <v>485.76</v>
      </c>
      <c r="AU34" s="65"/>
      <c r="AV34" s="15"/>
      <c r="AW34" s="86">
        <f t="shared" si="30"/>
        <v>0</v>
      </c>
      <c r="AX34" s="92">
        <v>0</v>
      </c>
      <c r="AY34" s="57">
        <v>345.55792424999999</v>
      </c>
      <c r="AZ34" s="93">
        <f t="shared" si="24"/>
        <v>345.55792424999999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428.47199999999998</v>
      </c>
      <c r="BK34" s="94">
        <f t="shared" si="36"/>
        <v>3413.65930665</v>
      </c>
      <c r="BL34" s="94">
        <f t="shared" si="14"/>
        <v>3842.1313066500006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2724.48</v>
      </c>
      <c r="AH35" s="58">
        <f t="shared" si="5"/>
        <v>2868.93552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271.92</v>
      </c>
      <c r="AS35" s="67">
        <v>311.52</v>
      </c>
      <c r="AT35" s="58">
        <f t="shared" si="28"/>
        <v>583.44000000000005</v>
      </c>
      <c r="AU35" s="125"/>
      <c r="AV35" s="126"/>
      <c r="AW35" s="86">
        <f t="shared" si="30"/>
        <v>0</v>
      </c>
      <c r="AX35" s="92">
        <v>0</v>
      </c>
      <c r="AY35" s="57">
        <v>390.17272524999998</v>
      </c>
      <c r="AZ35" s="93">
        <f t="shared" si="24"/>
        <v>390.17272524999998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421.65552000000002</v>
      </c>
      <c r="BK35" s="94">
        <f t="shared" si="36"/>
        <v>3798.3315668499999</v>
      </c>
      <c r="BL35" s="94">
        <f t="shared" si="14"/>
        <v>4219.9870868500002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2742.7804800000004</v>
      </c>
      <c r="AH36" s="58">
        <f t="shared" si="5"/>
        <v>2890.1136000000006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279.83999999999997</v>
      </c>
      <c r="AS36" s="79">
        <v>343.2</v>
      </c>
      <c r="AT36" s="58">
        <f t="shared" si="28"/>
        <v>623.04</v>
      </c>
      <c r="AU36" s="65"/>
      <c r="AV36" s="15"/>
      <c r="AW36" s="86">
        <f t="shared" si="30"/>
        <v>0</v>
      </c>
      <c r="AX36" s="92">
        <v>0</v>
      </c>
      <c r="AY36" s="57">
        <v>209.35568499999999</v>
      </c>
      <c r="AZ36" s="93">
        <f t="shared" si="24"/>
        <v>209.35568499999999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432.45312000000001</v>
      </c>
      <c r="BK36" s="94">
        <f t="shared" ref="BK36:BK45" si="42">C36+I36+O36+U36+AA36+AG36+AM36+AS36+AY36</f>
        <v>3685.2168562000002</v>
      </c>
      <c r="BL36" s="94">
        <f t="shared" si="14"/>
        <v>4117.6699762000007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2638.59024</v>
      </c>
      <c r="AH37" s="58">
        <f t="shared" si="5"/>
        <v>2762.3270400000001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220.96799999999999</v>
      </c>
      <c r="AS37" s="67">
        <v>380.16</v>
      </c>
      <c r="AT37" s="58">
        <f t="shared" si="28"/>
        <v>601.12800000000004</v>
      </c>
      <c r="AU37" s="65"/>
      <c r="AV37" s="15"/>
      <c r="AW37" s="86">
        <f t="shared" si="30"/>
        <v>0</v>
      </c>
      <c r="AX37" s="92">
        <v>0</v>
      </c>
      <c r="AY37" s="57">
        <v>210.11545224999998</v>
      </c>
      <c r="AZ37" s="93">
        <f t="shared" si="24"/>
        <v>210.11545224999998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349.98479999999995</v>
      </c>
      <c r="BK37" s="94">
        <f t="shared" si="42"/>
        <v>3689.6337818499997</v>
      </c>
      <c r="BL37" s="94">
        <f t="shared" si="14"/>
        <v>4039.6185818500003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2602.6440000000002</v>
      </c>
      <c r="AH38" s="58">
        <f t="shared" si="5"/>
        <v>2729.2584000000002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147.84</v>
      </c>
      <c r="AS38" s="67">
        <v>422.4</v>
      </c>
      <c r="AT38" s="58">
        <f t="shared" si="28"/>
        <v>570.24</v>
      </c>
      <c r="AU38" s="15"/>
      <c r="AV38" s="15"/>
      <c r="AW38" s="86">
        <f t="shared" si="30"/>
        <v>0</v>
      </c>
      <c r="AX38" s="92">
        <v>0</v>
      </c>
      <c r="AY38" s="57">
        <v>275.96418079999989</v>
      </c>
      <c r="AZ38" s="93">
        <f t="shared" si="24"/>
        <v>275.96418079999989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279.73439999999999</v>
      </c>
      <c r="BK38" s="94">
        <f t="shared" si="42"/>
        <v>3744.0544208000001</v>
      </c>
      <c r="BL38" s="94">
        <f t="shared" ref="BL38:BL57" si="43">D38+J38+P38+V38+AB38+AH38+AN38+AT38+AZ38</f>
        <v>4023.7888207999995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2125.86528</v>
      </c>
      <c r="AH39" s="58">
        <f t="shared" si="5"/>
        <v>2192.05008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100.32</v>
      </c>
      <c r="AS39" s="67">
        <v>353.76</v>
      </c>
      <c r="AT39" s="58">
        <f t="shared" si="28"/>
        <v>454.08</v>
      </c>
      <c r="AU39" s="15"/>
      <c r="AV39" s="15"/>
      <c r="AW39" s="86">
        <f t="shared" si="30"/>
        <v>0</v>
      </c>
      <c r="AX39" s="92">
        <v>0</v>
      </c>
      <c r="AY39" s="57">
        <v>260.58431574999997</v>
      </c>
      <c r="AZ39" s="93">
        <f t="shared" si="24"/>
        <v>260.58431574999997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171.78480000000002</v>
      </c>
      <c r="BK39" s="94">
        <f t="shared" si="42"/>
        <v>3130.0902869500001</v>
      </c>
      <c r="BL39" s="94">
        <f t="shared" si="43"/>
        <v>3301.8750869499995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2212.56288</v>
      </c>
      <c r="AH40" s="58">
        <f t="shared" si="5"/>
        <v>2342.0548800000001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95.04</v>
      </c>
      <c r="AS40" s="67">
        <v>380.16</v>
      </c>
      <c r="AT40" s="58">
        <f t="shared" si="28"/>
        <v>475.20000000000005</v>
      </c>
      <c r="AU40" s="15"/>
      <c r="AV40" s="15"/>
      <c r="AW40" s="86">
        <f t="shared" si="30"/>
        <v>0</v>
      </c>
      <c r="AX40" s="92">
        <v>0</v>
      </c>
      <c r="AY40" s="57">
        <v>475.89025000000004</v>
      </c>
      <c r="AZ40" s="93">
        <f t="shared" si="24"/>
        <v>475.89025000000004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229.81200000000001</v>
      </c>
      <c r="BK40" s="94">
        <f t="shared" si="42"/>
        <v>3493.9375203999998</v>
      </c>
      <c r="BL40" s="94">
        <f t="shared" si="43"/>
        <v>3723.7495204000002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2144.1340800000003</v>
      </c>
      <c r="AH41" s="58">
        <f t="shared" si="5"/>
        <v>2184.4204800000002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100.32</v>
      </c>
      <c r="AS41" s="67">
        <v>300.95999999999998</v>
      </c>
      <c r="AT41" s="58">
        <f t="shared" si="28"/>
        <v>401.28</v>
      </c>
      <c r="AU41" s="15"/>
      <c r="AV41" s="15"/>
      <c r="AW41" s="86">
        <f t="shared" si="30"/>
        <v>0</v>
      </c>
      <c r="AX41" s="92">
        <v>0</v>
      </c>
      <c r="AY41" s="57">
        <v>145</v>
      </c>
      <c r="AZ41" s="93">
        <f t="shared" si="24"/>
        <v>145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145.88639999999998</v>
      </c>
      <c r="BK41" s="94">
        <f t="shared" si="42"/>
        <v>3015.4184704000004</v>
      </c>
      <c r="BL41" s="94">
        <f t="shared" si="43"/>
        <v>3161.3048704000003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1975.1212800000003</v>
      </c>
      <c r="AH42" s="58">
        <f t="shared" si="5"/>
        <v>2009.6524800000002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84.48</v>
      </c>
      <c r="AS42" s="67">
        <v>279.83999999999997</v>
      </c>
      <c r="AT42" s="58">
        <f t="shared" si="28"/>
        <v>364.32</v>
      </c>
      <c r="AU42" s="15"/>
      <c r="AV42" s="15"/>
      <c r="AW42" s="86">
        <f t="shared" si="30"/>
        <v>0</v>
      </c>
      <c r="AX42" s="92">
        <v>0</v>
      </c>
      <c r="AY42" s="57">
        <v>340.79650000000004</v>
      </c>
      <c r="AZ42" s="93">
        <f t="shared" si="24"/>
        <v>340.79650000000004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124.2912</v>
      </c>
      <c r="BK42" s="94">
        <f t="shared" si="42"/>
        <v>2967.9166216000003</v>
      </c>
      <c r="BL42" s="94">
        <f t="shared" si="43"/>
        <v>3092.2078216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1372.2983999999999</v>
      </c>
      <c r="AH43" s="58">
        <f t="shared" si="5"/>
        <v>1401.0744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55.44</v>
      </c>
      <c r="AS43" s="67">
        <v>229.68</v>
      </c>
      <c r="AT43" s="58">
        <f t="shared" si="28"/>
        <v>285.12</v>
      </c>
      <c r="AU43" s="15"/>
      <c r="AV43" s="15"/>
      <c r="AW43" s="86">
        <f t="shared" si="30"/>
        <v>0</v>
      </c>
      <c r="AX43" s="92">
        <v>0</v>
      </c>
      <c r="AY43" s="57">
        <v>215.78975</v>
      </c>
      <c r="AZ43" s="93">
        <f t="shared" si="24"/>
        <v>215.78975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89.495999999999995</v>
      </c>
      <c r="BK43" s="94">
        <f t="shared" si="42"/>
        <v>2136.7614428000002</v>
      </c>
      <c r="BL43" s="94">
        <f t="shared" si="43"/>
        <v>2226.2574427999998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618.22991999999999</v>
      </c>
      <c r="AH44" s="58">
        <f t="shared" si="5"/>
        <v>629.74032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10.56</v>
      </c>
      <c r="AS44" s="67">
        <v>221.76</v>
      </c>
      <c r="AT44" s="58">
        <f t="shared" si="28"/>
        <v>232.32</v>
      </c>
      <c r="AU44" s="15"/>
      <c r="AV44" s="15"/>
      <c r="AW44" s="86">
        <f t="shared" si="30"/>
        <v>0</v>
      </c>
      <c r="AX44" s="92">
        <v>0</v>
      </c>
      <c r="AY44" s="57">
        <v>268.38625000000002</v>
      </c>
      <c r="AZ44" s="93">
        <f t="shared" si="24"/>
        <v>268.38625000000002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27.3504</v>
      </c>
      <c r="BK44" s="94">
        <f t="shared" si="42"/>
        <v>1338.7602148000001</v>
      </c>
      <c r="BL44" s="94">
        <f t="shared" si="43"/>
        <v>1366.1106147999999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459.36</v>
      </c>
      <c r="AH45" s="58">
        <f t="shared" si="5"/>
        <v>482.38080000000002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0</v>
      </c>
      <c r="AS45" s="67">
        <v>237.6</v>
      </c>
      <c r="AT45" s="58">
        <f t="shared" si="28"/>
        <v>237.6</v>
      </c>
      <c r="AU45" s="15"/>
      <c r="AV45" s="15"/>
      <c r="AW45" s="86">
        <f t="shared" si="30"/>
        <v>0</v>
      </c>
      <c r="AX45" s="92">
        <v>0</v>
      </c>
      <c r="AY45" s="57">
        <v>506.87175000000002</v>
      </c>
      <c r="AZ45" s="93">
        <f t="shared" si="24"/>
        <v>506.87175000000002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28.300800000000002</v>
      </c>
      <c r="BK45" s="94">
        <f t="shared" si="42"/>
        <v>1286.15175</v>
      </c>
      <c r="BL45" s="94">
        <f t="shared" si="43"/>
        <v>1314.45255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189.53088000000002</v>
      </c>
      <c r="AH46" s="58">
        <f t="shared" si="5"/>
        <v>206.79648000000003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179.52</v>
      </c>
      <c r="AT46" s="58">
        <f t="shared" si="28"/>
        <v>179.52</v>
      </c>
      <c r="AU46" s="15"/>
      <c r="AV46" s="15"/>
      <c r="AW46" s="86">
        <f t="shared" si="30"/>
        <v>0</v>
      </c>
      <c r="AX46" s="92">
        <v>0</v>
      </c>
      <c r="AY46" s="57">
        <v>384.74700000000001</v>
      </c>
      <c r="AZ46" s="93">
        <f t="shared" si="24"/>
        <v>384.74700000000001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753.79788000000008</v>
      </c>
      <c r="BL46" s="94">
        <f t="shared" si="43"/>
        <v>771.06348000000003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84.48</v>
      </c>
      <c r="AH47" s="58">
        <f t="shared" si="5"/>
        <v>84.48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158.4</v>
      </c>
      <c r="AT47" s="58">
        <f t="shared" si="28"/>
        <v>158.4</v>
      </c>
      <c r="AU47" s="15"/>
      <c r="AV47" s="15"/>
      <c r="AW47" s="86">
        <f t="shared" si="30"/>
        <v>0</v>
      </c>
      <c r="AX47" s="92">
        <v>0</v>
      </c>
      <c r="AY47" s="57">
        <v>384.0265</v>
      </c>
      <c r="AZ47" s="93">
        <f t="shared" si="24"/>
        <v>384.0265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631.98649999999998</v>
      </c>
      <c r="BL47" s="94">
        <f t="shared" si="43"/>
        <v>631.98649999999998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68.64</v>
      </c>
      <c r="AH48" s="58">
        <f t="shared" si="5"/>
        <v>77.272800000000004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92.664000000000001</v>
      </c>
      <c r="AT48" s="58">
        <f t="shared" si="28"/>
        <v>92.664000000000001</v>
      </c>
      <c r="AU48" s="15"/>
      <c r="AV48" s="15"/>
      <c r="AW48" s="86">
        <f t="shared" si="30"/>
        <v>0</v>
      </c>
      <c r="AX48" s="92">
        <v>0</v>
      </c>
      <c r="AY48" s="57">
        <v>614.22625000000005</v>
      </c>
      <c r="AZ48" s="93">
        <f t="shared" si="24"/>
        <v>614.22625000000005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780.61025000000006</v>
      </c>
      <c r="BL48" s="94">
        <f t="shared" si="43"/>
        <v>789.24305000000004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36.96</v>
      </c>
      <c r="AT49" s="58">
        <f t="shared" si="28"/>
        <v>36.96</v>
      </c>
      <c r="AU49" s="15"/>
      <c r="AV49" s="15"/>
      <c r="AW49" s="86">
        <f t="shared" si="30"/>
        <v>0</v>
      </c>
      <c r="AX49" s="92">
        <v>0</v>
      </c>
      <c r="AY49" s="57">
        <v>387.26875000000001</v>
      </c>
      <c r="AZ49" s="93">
        <f t="shared" si="24"/>
        <v>387.26875000000001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450.42875000000004</v>
      </c>
      <c r="BL49" s="94">
        <f t="shared" si="43"/>
        <v>464.81675000000001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21.12</v>
      </c>
      <c r="AT50" s="58">
        <f t="shared" si="28"/>
        <v>21.12</v>
      </c>
      <c r="AU50" s="15"/>
      <c r="AV50" s="15"/>
      <c r="AW50" s="86">
        <f t="shared" si="30"/>
        <v>0</v>
      </c>
      <c r="AX50" s="92">
        <v>0</v>
      </c>
      <c r="AY50" s="57">
        <v>589.72924999999998</v>
      </c>
      <c r="AZ50" s="93">
        <f t="shared" si="24"/>
        <v>589.72924999999998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637.04925000000003</v>
      </c>
      <c r="BL50" s="94">
        <f t="shared" si="43"/>
        <v>642.80444999999997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5.28</v>
      </c>
      <c r="AH51" s="58">
        <f t="shared" si="5"/>
        <v>28.300800000000002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21.12</v>
      </c>
      <c r="AT51" s="58">
        <f t="shared" si="28"/>
        <v>21.12</v>
      </c>
      <c r="AU51" s="15"/>
      <c r="AV51" s="15"/>
      <c r="AW51" s="86">
        <f t="shared" si="30"/>
        <v>0</v>
      </c>
      <c r="AX51" s="92">
        <v>0</v>
      </c>
      <c r="AY51" s="57">
        <v>561.62975000000006</v>
      </c>
      <c r="AZ51" s="93">
        <f t="shared" si="24"/>
        <v>561.62975000000006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593.10975000000008</v>
      </c>
      <c r="BL51" s="94">
        <f t="shared" si="43"/>
        <v>616.13055000000008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15.84</v>
      </c>
      <c r="AH52" s="58">
        <f t="shared" si="5"/>
        <v>44.616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630.07725000000005</v>
      </c>
      <c r="AZ52" s="93">
        <f t="shared" si="24"/>
        <v>630.07725000000005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650.99725000000001</v>
      </c>
      <c r="BL52" s="94">
        <f t="shared" si="43"/>
        <v>679.77325000000008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628.27600000000007</v>
      </c>
      <c r="AZ53" s="93">
        <f t="shared" si="24"/>
        <v>628.27600000000007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633.35600000000011</v>
      </c>
      <c r="BL53" s="94">
        <f t="shared" si="43"/>
        <v>662.13200000000006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706.09</v>
      </c>
      <c r="AZ54" s="93">
        <f t="shared" si="24"/>
        <v>706.09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706.09</v>
      </c>
      <c r="BL54" s="94">
        <f t="shared" si="43"/>
        <v>740.62120000000004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592.25099999999998</v>
      </c>
      <c r="AZ55" s="93">
        <f t="shared" si="24"/>
        <v>592.25099999999998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594.89099999999996</v>
      </c>
      <c r="BL55" s="94">
        <f t="shared" si="43"/>
        <v>620.7894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5.28</v>
      </c>
      <c r="AH56" s="58">
        <f t="shared" si="5"/>
        <v>51.321600000000004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265.50425000000001</v>
      </c>
      <c r="AZ56" s="93">
        <f t="shared" si="24"/>
        <v>265.50425000000001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270.78424999999999</v>
      </c>
      <c r="BL56" s="94">
        <f t="shared" si="43"/>
        <v>316.82585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1053.73125</v>
      </c>
      <c r="AZ57" s="93">
        <f t="shared" si="24"/>
        <v>1053.73125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1056.3712500000001</v>
      </c>
      <c r="BL57" s="94">
        <f t="shared" si="43"/>
        <v>1105.29045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6201.25</v>
      </c>
      <c r="G58" s="181">
        <f t="shared" si="50"/>
        <v>7930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8838.2486124999996</v>
      </c>
      <c r="S58" s="181">
        <f t="shared" si="50"/>
        <v>8838.2486124999996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62093.995606255769</v>
      </c>
      <c r="AH58" s="180">
        <f t="shared" si="50"/>
        <v>69547.602646255764</v>
      </c>
      <c r="AI58" s="181">
        <f t="shared" ref="AI58:BL58" si="51">SUM(AI6:AI57)</f>
        <v>4471.6571500000009</v>
      </c>
      <c r="AJ58" s="181">
        <f t="shared" si="51"/>
        <v>18022.081729999958</v>
      </c>
      <c r="AK58" s="181">
        <f t="shared" si="51"/>
        <v>22493.738879999957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1903.6142499999999</v>
      </c>
      <c r="AQ58" s="181">
        <f t="shared" si="51"/>
        <v>1903.6142499999999</v>
      </c>
      <c r="AR58" s="180">
        <f t="shared" si="51"/>
        <v>5919.8277600000001</v>
      </c>
      <c r="AS58" s="180">
        <f t="shared" si="51"/>
        <v>10577.556</v>
      </c>
      <c r="AT58" s="180">
        <f>SUM(AT11:AT57)</f>
        <v>16497.383760000004</v>
      </c>
      <c r="AU58" s="181">
        <f t="shared" si="51"/>
        <v>2725.3720000000003</v>
      </c>
      <c r="AV58" s="181">
        <f t="shared" si="51"/>
        <v>4018.3179999999998</v>
      </c>
      <c r="AW58" s="181">
        <f t="shared" si="51"/>
        <v>6743.6900000000005</v>
      </c>
      <c r="AX58" s="180">
        <f t="shared" si="51"/>
        <v>0</v>
      </c>
      <c r="AY58" s="180">
        <f t="shared" si="51"/>
        <v>21711.764053180003</v>
      </c>
      <c r="AZ58" s="180">
        <f t="shared" si="51"/>
        <v>21711.764053180003</v>
      </c>
      <c r="BA58" s="181">
        <f t="shared" si="51"/>
        <v>0</v>
      </c>
      <c r="BB58" s="181">
        <f t="shared" si="51"/>
        <v>8352.34</v>
      </c>
      <c r="BC58" s="181">
        <f t="shared" si="51"/>
        <v>8352.34</v>
      </c>
      <c r="BD58" s="180">
        <f t="shared" si="51"/>
        <v>0</v>
      </c>
      <c r="BE58" s="180">
        <f t="shared" si="51"/>
        <v>998.68569999999977</v>
      </c>
      <c r="BF58" s="180">
        <f t="shared" si="51"/>
        <v>998.68569999999977</v>
      </c>
      <c r="BG58" s="181">
        <f t="shared" si="51"/>
        <v>0</v>
      </c>
      <c r="BH58" s="181">
        <f t="shared" si="51"/>
        <v>502.91250000000002</v>
      </c>
      <c r="BI58" s="181">
        <f t="shared" si="51"/>
        <v>502.91250000000002</v>
      </c>
      <c r="BJ58" s="180">
        <f t="shared" si="51"/>
        <v>18353.602401888002</v>
      </c>
      <c r="BK58" s="180">
        <f t="shared" si="51"/>
        <v>127470.16951695205</v>
      </c>
      <c r="BL58" s="180">
        <f t="shared" si="51"/>
        <v>145823.77191884001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G1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R21" sqref="R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D30" sqref="D3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S17" sqref="S17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22" activePane="bottomRight" state="frozen"/>
      <selection pane="topRight" activeCell="B1" sqref="B1"/>
      <selection pane="bottomLeft" activeCell="A6" sqref="A6"/>
      <selection pane="bottomRight" activeCell="H1" sqref="H1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8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482.77624999999989</v>
      </c>
      <c r="V6" s="137">
        <f t="shared" ref="V6:V37" si="5">T6+U6</f>
        <v>482.77624999999989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2369.5862499999998</v>
      </c>
      <c r="AH6" s="147">
        <f t="shared" ref="AH6:AH57" si="11">AF6+AG6</f>
        <v>2778.2362499999999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464.64</v>
      </c>
      <c r="AB8" s="200">
        <f>SUM(Z8:AA8)</f>
        <v>464.64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1994.5212500000002</v>
      </c>
      <c r="AH8" s="147">
        <f t="shared" si="11"/>
        <v>2278.0912500000004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660</v>
      </c>
      <c r="AB9" s="200">
        <f t="shared" si="7"/>
        <v>660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2171.2889999999998</v>
      </c>
      <c r="AH9" s="147">
        <f t="shared" si="11"/>
        <v>2437.1789999999996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442.93819999999994</v>
      </c>
      <c r="J10" s="137">
        <f t="shared" ref="J10" si="17">SUM(H10:I10)</f>
        <v>442.93819999999994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98">
        <v>0</v>
      </c>
      <c r="AA10" s="199">
        <v>1019.04</v>
      </c>
      <c r="AB10" s="200">
        <f t="shared" ref="AB10:AB13" si="18">SUM(Z10:AA10)</f>
        <v>1019.04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2847.1142</v>
      </c>
      <c r="AH10" s="147">
        <f t="shared" si="11"/>
        <v>3241.8202000000001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9">SUM(E11:F11)</f>
        <v>711.75</v>
      </c>
      <c r="H11" s="135">
        <v>0</v>
      </c>
      <c r="I11" s="136">
        <v>729.87279999999964</v>
      </c>
      <c r="J11" s="137">
        <f t="shared" ref="J11" si="20">SUM(H11:I11)</f>
        <v>729.87279999999964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98">
        <v>0</v>
      </c>
      <c r="AA11" s="199">
        <v>776.16</v>
      </c>
      <c r="AB11" s="200">
        <f t="shared" si="18"/>
        <v>776.16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2842.9107999999997</v>
      </c>
      <c r="AH11" s="147">
        <f t="shared" si="11"/>
        <v>3227.7071999999998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9"/>
        <v>651.75</v>
      </c>
      <c r="H12" s="135">
        <v>0</v>
      </c>
      <c r="I12" s="136">
        <v>730.23284999999953</v>
      </c>
      <c r="J12" s="137">
        <f t="shared" ref="J12" si="21">SUM(H12:I12)</f>
        <v>730.23284999999953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2">T12+U12</f>
        <v>156.44799999999998</v>
      </c>
      <c r="W12" s="138"/>
      <c r="X12" s="139"/>
      <c r="Y12" s="140">
        <f t="shared" si="6"/>
        <v>0</v>
      </c>
      <c r="Z12" s="198">
        <v>0</v>
      </c>
      <c r="AA12" s="199">
        <v>744.48</v>
      </c>
      <c r="AB12" s="200">
        <f t="shared" si="18"/>
        <v>744.48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2848.2648499999996</v>
      </c>
      <c r="AH12" s="147">
        <f t="shared" si="11"/>
        <v>3181.1048499999997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9"/>
        <v>824.25</v>
      </c>
      <c r="H13" s="135">
        <v>0</v>
      </c>
      <c r="I13" s="136">
        <v>812.81445000000019</v>
      </c>
      <c r="J13" s="137">
        <f t="shared" ref="J13" si="23">SUM(H13:I13)</f>
        <v>812.81445000000019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98">
        <v>0</v>
      </c>
      <c r="AA13" s="199">
        <v>617.76</v>
      </c>
      <c r="AB13" s="200">
        <f t="shared" si="18"/>
        <v>617.76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2890.1174499999997</v>
      </c>
      <c r="AH13" s="147">
        <f t="shared" si="11"/>
        <v>3415.1774499999997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9"/>
        <v>807</v>
      </c>
      <c r="H14" s="135">
        <v>0</v>
      </c>
      <c r="I14" s="136">
        <v>703.74030000000039</v>
      </c>
      <c r="J14" s="137">
        <f t="shared" ref="J14" si="24">SUM(H14:I14)</f>
        <v>703.74030000000039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570.24</v>
      </c>
      <c r="AB14" s="148">
        <f t="shared" si="7"/>
        <v>570.24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2634.5911000000006</v>
      </c>
      <c r="AH14" s="147">
        <f t="shared" si="11"/>
        <v>2970.2611000000006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9"/>
        <v>911.25</v>
      </c>
      <c r="H15" s="135">
        <v>0</v>
      </c>
      <c r="I15" s="136">
        <v>651.60452500000031</v>
      </c>
      <c r="J15" s="137">
        <f t="shared" ref="J15" si="25">SUM(H15:I15)</f>
        <v>651.60452500000031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396</v>
      </c>
      <c r="AB15" s="148">
        <f t="shared" si="7"/>
        <v>396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2737.6540250000003</v>
      </c>
      <c r="AH15" s="147">
        <f t="shared" si="11"/>
        <v>2998.4600250000003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6">B16+C16</f>
        <v>535</v>
      </c>
      <c r="E16" s="135">
        <v>35.25</v>
      </c>
      <c r="F16" s="136">
        <v>753.75</v>
      </c>
      <c r="G16" s="137">
        <f t="shared" ref="G16:G20" si="27">SUM(E16:F16)</f>
        <v>789</v>
      </c>
      <c r="H16" s="135">
        <v>0</v>
      </c>
      <c r="I16" s="136">
        <v>648.98331500000018</v>
      </c>
      <c r="J16" s="137">
        <f t="shared" ref="J16" si="28">SUM(H16:I16)</f>
        <v>648.98331500000018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237.6</v>
      </c>
      <c r="AB16" s="148">
        <f t="shared" si="7"/>
        <v>237.6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2835.5568149999581</v>
      </c>
      <c r="AH16" s="147">
        <f t="shared" si="11"/>
        <v>3142.632314999958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6"/>
        <v>396.25</v>
      </c>
      <c r="E17" s="135">
        <v>12.75</v>
      </c>
      <c r="F17" s="136">
        <v>883.5</v>
      </c>
      <c r="G17" s="137">
        <f t="shared" si="27"/>
        <v>896.25</v>
      </c>
      <c r="H17" s="135">
        <v>0</v>
      </c>
      <c r="I17" s="136">
        <v>282.94154999999995</v>
      </c>
      <c r="J17" s="137">
        <f t="shared" ref="J17" si="29">SUM(H17:I17)</f>
        <v>282.94154999999995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844.60347999999965</v>
      </c>
      <c r="S17" s="137">
        <f t="shared" si="4"/>
        <v>1055.1704799999998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9">
        <v>0</v>
      </c>
      <c r="AA17" s="121">
        <v>211.2</v>
      </c>
      <c r="AB17" s="148">
        <f t="shared" si="7"/>
        <v>211.2</v>
      </c>
      <c r="AC17" s="135"/>
      <c r="AD17" s="136"/>
      <c r="AE17" s="140">
        <f t="shared" si="8"/>
        <v>0</v>
      </c>
      <c r="AF17" s="145">
        <f t="shared" si="9"/>
        <v>347.06299999999999</v>
      </c>
      <c r="AG17" s="146">
        <f t="shared" si="10"/>
        <v>2829.1650299999997</v>
      </c>
      <c r="AH17" s="147">
        <f t="shared" si="11"/>
        <v>3176.2280299999998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30">B18+C18</f>
        <v>495</v>
      </c>
      <c r="E18" s="135">
        <v>2.25</v>
      </c>
      <c r="F18" s="136">
        <v>969</v>
      </c>
      <c r="G18" s="137">
        <f t="shared" si="27"/>
        <v>971.25</v>
      </c>
      <c r="H18" s="135">
        <v>0</v>
      </c>
      <c r="I18" s="136">
        <v>434.19819999999999</v>
      </c>
      <c r="J18" s="137">
        <f t="shared" ref="J18:J19" si="31">SUM(H18:I18)</f>
        <v>434.19819999999999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1083.0289999999998</v>
      </c>
      <c r="S18" s="137">
        <f t="shared" si="4"/>
        <v>1380.7529999999997</v>
      </c>
      <c r="T18" s="135">
        <v>0</v>
      </c>
      <c r="U18" s="136">
        <v>16.561</v>
      </c>
      <c r="V18" s="137">
        <f t="shared" si="5"/>
        <v>16.561</v>
      </c>
      <c r="W18" s="135">
        <v>248.68799999999999</v>
      </c>
      <c r="X18" s="136">
        <v>289.08</v>
      </c>
      <c r="Y18" s="137">
        <f t="shared" si="6"/>
        <v>537.76800000000003</v>
      </c>
      <c r="Z18" s="149">
        <v>0</v>
      </c>
      <c r="AA18" s="121">
        <v>200.64</v>
      </c>
      <c r="AB18" s="148">
        <f t="shared" si="7"/>
        <v>200.64</v>
      </c>
      <c r="AC18" s="135">
        <v>0</v>
      </c>
      <c r="AD18" s="136">
        <v>12.225</v>
      </c>
      <c r="AE18" s="137">
        <f t="shared" si="8"/>
        <v>12.225</v>
      </c>
      <c r="AF18" s="145">
        <f t="shared" si="9"/>
        <v>548.66200000000003</v>
      </c>
      <c r="AG18" s="146">
        <f t="shared" si="10"/>
        <v>3499.7331999999997</v>
      </c>
      <c r="AH18" s="147">
        <f t="shared" si="11"/>
        <v>4048.3951999999999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30"/>
        <v>225</v>
      </c>
      <c r="E19" s="135">
        <v>1.5</v>
      </c>
      <c r="F19" s="136">
        <v>624.75</v>
      </c>
      <c r="G19" s="137">
        <f t="shared" si="27"/>
        <v>626.25</v>
      </c>
      <c r="H19" s="135">
        <v>0</v>
      </c>
      <c r="I19" s="136">
        <v>441.13372249999992</v>
      </c>
      <c r="J19" s="137">
        <f t="shared" si="31"/>
        <v>441.13372249999992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898.76100000000008</v>
      </c>
      <c r="S19" s="137">
        <f t="shared" si="4"/>
        <v>1058.7345</v>
      </c>
      <c r="T19" s="135">
        <v>0</v>
      </c>
      <c r="U19" s="136">
        <v>5.52</v>
      </c>
      <c r="V19" s="137">
        <f t="shared" si="5"/>
        <v>5.52</v>
      </c>
      <c r="W19" s="135">
        <v>370.92</v>
      </c>
      <c r="X19" s="136">
        <v>283.27199999999999</v>
      </c>
      <c r="Y19" s="137">
        <f t="shared" si="6"/>
        <v>654.19200000000001</v>
      </c>
      <c r="Z19" s="149">
        <v>0</v>
      </c>
      <c r="AA19" s="121">
        <v>295.68</v>
      </c>
      <c r="AB19" s="148">
        <f>SUM(Z19:AA19)</f>
        <v>295.68</v>
      </c>
      <c r="AC19" s="135">
        <v>0</v>
      </c>
      <c r="AD19" s="136">
        <v>18.337499999999999</v>
      </c>
      <c r="AE19" s="137">
        <f t="shared" si="8"/>
        <v>18.337499999999999</v>
      </c>
      <c r="AF19" s="145">
        <f t="shared" si="9"/>
        <v>532.39350000000002</v>
      </c>
      <c r="AG19" s="146">
        <f t="shared" si="10"/>
        <v>2792.4542225</v>
      </c>
      <c r="AH19" s="147">
        <f t="shared" si="11"/>
        <v>3324.8477225000001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5">
        <v>0</v>
      </c>
      <c r="C20" s="136">
        <v>60</v>
      </c>
      <c r="D20" s="137">
        <f t="shared" si="12"/>
        <v>60</v>
      </c>
      <c r="E20" s="138">
        <v>1.2749999999999999</v>
      </c>
      <c r="F20" s="139">
        <v>625.38749999999993</v>
      </c>
      <c r="G20" s="140">
        <f t="shared" si="27"/>
        <v>626.66249999999991</v>
      </c>
      <c r="H20" s="135">
        <v>0</v>
      </c>
      <c r="I20" s="136">
        <v>364.50399999999996</v>
      </c>
      <c r="J20" s="137">
        <f t="shared" ref="J20" si="32">SUM(H20:I20)</f>
        <v>364.50399999999996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1496.6044500000007</v>
      </c>
      <c r="S20" s="137">
        <f t="shared" si="4"/>
        <v>1662.8542000000007</v>
      </c>
      <c r="T20" s="138">
        <v>0</v>
      </c>
      <c r="U20" s="139">
        <v>0</v>
      </c>
      <c r="V20" s="140">
        <f t="shared" si="5"/>
        <v>0</v>
      </c>
      <c r="W20" s="135">
        <v>217.00800000000001</v>
      </c>
      <c r="X20" s="136">
        <v>290.66399999999999</v>
      </c>
      <c r="Y20" s="137">
        <f>SUM(W20:X20)</f>
        <v>507.67200000000003</v>
      </c>
      <c r="Z20" s="149">
        <v>0</v>
      </c>
      <c r="AA20" s="121">
        <v>227.04</v>
      </c>
      <c r="AB20" s="148">
        <f>SUM(Z20:AA20)</f>
        <v>227.04</v>
      </c>
      <c r="AC20" s="135">
        <v>0</v>
      </c>
      <c r="AD20" s="136">
        <v>18.337499999999999</v>
      </c>
      <c r="AE20" s="137">
        <f t="shared" si="8"/>
        <v>18.337499999999999</v>
      </c>
      <c r="AF20" s="145">
        <f t="shared" si="9"/>
        <v>384.53275000000002</v>
      </c>
      <c r="AG20" s="146">
        <f t="shared" si="10"/>
        <v>3082.5374500000003</v>
      </c>
      <c r="AH20" s="147">
        <f t="shared" si="11"/>
        <v>3467.0702000000001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0</v>
      </c>
      <c r="D21" s="140">
        <f t="shared" si="12"/>
        <v>0</v>
      </c>
      <c r="E21" s="138">
        <v>0.63749999999999996</v>
      </c>
      <c r="F21" s="139">
        <v>600</v>
      </c>
      <c r="G21" s="140">
        <f t="shared" ref="G21:G22" si="33">SUM(E21:F21)</f>
        <v>600.63750000000005</v>
      </c>
      <c r="H21" s="135">
        <v>0</v>
      </c>
      <c r="I21" s="136">
        <v>237.82459999999995</v>
      </c>
      <c r="J21" s="137">
        <f t="shared" ref="J21" si="34">SUM(H21:I21)</f>
        <v>237.82459999999995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2065.9180000000001</v>
      </c>
      <c r="S21" s="137">
        <f t="shared" si="4"/>
        <v>2443.9410000000003</v>
      </c>
      <c r="T21" s="138"/>
      <c r="U21" s="139"/>
      <c r="V21" s="140">
        <f t="shared" si="5"/>
        <v>0</v>
      </c>
      <c r="W21" s="135">
        <v>203.54400000000001</v>
      </c>
      <c r="X21" s="136">
        <v>321.024</v>
      </c>
      <c r="Y21" s="137">
        <f>SUM(W21:X21)</f>
        <v>524.56799999999998</v>
      </c>
      <c r="Z21" s="149">
        <v>0</v>
      </c>
      <c r="AA21" s="121">
        <v>205.92</v>
      </c>
      <c r="AB21" s="148">
        <f t="shared" si="7"/>
        <v>205.92</v>
      </c>
      <c r="AC21" s="135">
        <v>0</v>
      </c>
      <c r="AD21" s="136">
        <v>48.9</v>
      </c>
      <c r="AE21" s="137">
        <f t="shared" si="8"/>
        <v>48.9</v>
      </c>
      <c r="AF21" s="145">
        <f t="shared" si="9"/>
        <v>664.52450000000033</v>
      </c>
      <c r="AG21" s="146">
        <f t="shared" si="10"/>
        <v>3590.4666000000002</v>
      </c>
      <c r="AH21" s="147">
        <f t="shared" si="11"/>
        <v>4254.9911000000002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3"/>
        <v>550.63750000000005</v>
      </c>
      <c r="H22" s="135">
        <v>0</v>
      </c>
      <c r="I22" s="136">
        <v>84.037100000000009</v>
      </c>
      <c r="J22" s="137">
        <f t="shared" ref="J22" si="35">SUM(H22:I22)</f>
        <v>84.037100000000009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5">
        <v>265.34274999999997</v>
      </c>
      <c r="R22" s="136">
        <v>2326.4740000000006</v>
      </c>
      <c r="S22" s="137">
        <f t="shared" ref="S22" si="36">Q22+R22</f>
        <v>2591.8167500000004</v>
      </c>
      <c r="T22" s="138"/>
      <c r="U22" s="139"/>
      <c r="V22" s="140">
        <f t="shared" si="5"/>
        <v>0</v>
      </c>
      <c r="W22" s="135">
        <v>348.74400000000003</v>
      </c>
      <c r="X22" s="136">
        <v>420.81599999999997</v>
      </c>
      <c r="Y22" s="137">
        <f t="shared" si="6"/>
        <v>769.56</v>
      </c>
      <c r="Z22" s="149">
        <v>0</v>
      </c>
      <c r="AA22" s="121">
        <v>306.24</v>
      </c>
      <c r="AB22" s="148">
        <f t="shared" si="7"/>
        <v>306.24</v>
      </c>
      <c r="AC22" s="135">
        <v>0</v>
      </c>
      <c r="AD22" s="136">
        <v>118.08750000000001</v>
      </c>
      <c r="AE22" s="137">
        <f t="shared" si="8"/>
        <v>118.08750000000001</v>
      </c>
      <c r="AF22" s="145">
        <f t="shared" si="9"/>
        <v>713.50824999999998</v>
      </c>
      <c r="AG22" s="146">
        <f t="shared" si="10"/>
        <v>3869.8642000000004</v>
      </c>
      <c r="AH22" s="147">
        <f t="shared" si="11"/>
        <v>4583.3724500000008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7">SUM(E23:F23)</f>
        <v>450.63749999999999</v>
      </c>
      <c r="H23" s="135">
        <v>0</v>
      </c>
      <c r="I23" s="136">
        <v>71.662999999999997</v>
      </c>
      <c r="J23" s="137">
        <f t="shared" ref="J23" si="38">SUM(H23:I23)</f>
        <v>71.662999999999997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5">
        <v>270.83600000000018</v>
      </c>
      <c r="R23" s="136">
        <v>2583.7142500000004</v>
      </c>
      <c r="S23" s="137">
        <f t="shared" ref="S23" si="39">Q23+R23</f>
        <v>2854.5502500000007</v>
      </c>
      <c r="T23" s="138"/>
      <c r="U23" s="139"/>
      <c r="V23" s="140">
        <f t="shared" si="5"/>
        <v>0</v>
      </c>
      <c r="W23" s="135">
        <v>387.55200000000002</v>
      </c>
      <c r="X23" s="136">
        <v>524.30399999999997</v>
      </c>
      <c r="Y23" s="137">
        <f t="shared" si="6"/>
        <v>911.85599999999999</v>
      </c>
      <c r="Z23" s="149">
        <v>0</v>
      </c>
      <c r="AA23" s="121">
        <v>343.2</v>
      </c>
      <c r="AB23" s="148">
        <f t="shared" si="7"/>
        <v>343.2</v>
      </c>
      <c r="AC23" s="135">
        <v>0</v>
      </c>
      <c r="AD23" s="136">
        <v>105.8625</v>
      </c>
      <c r="AE23" s="137">
        <f t="shared" si="8"/>
        <v>105.8625</v>
      </c>
      <c r="AF23" s="145">
        <f t="shared" si="9"/>
        <v>790.5216240320002</v>
      </c>
      <c r="AG23" s="146">
        <f t="shared" si="10"/>
        <v>4326.8496444000002</v>
      </c>
      <c r="AH23" s="147">
        <f t="shared" si="11"/>
        <v>5117.3712684320008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7"/>
        <v>300.26249999999999</v>
      </c>
      <c r="H24" s="135">
        <v>0</v>
      </c>
      <c r="I24" s="136">
        <v>53.5</v>
      </c>
      <c r="J24" s="137">
        <f t="shared" ref="J24" si="40">SUM(H24:I24)</f>
        <v>53.5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5">
        <v>546.09200000000021</v>
      </c>
      <c r="R24" s="136">
        <v>2763.3459999999991</v>
      </c>
      <c r="S24" s="137">
        <f t="shared" ref="S24" si="41">Q24+R24</f>
        <v>3309.4379999999992</v>
      </c>
      <c r="T24" s="138"/>
      <c r="U24" s="139"/>
      <c r="V24" s="140">
        <f t="shared" si="5"/>
        <v>0</v>
      </c>
      <c r="W24" s="135">
        <v>305.18400000000003</v>
      </c>
      <c r="X24" s="136">
        <v>564.43200000000002</v>
      </c>
      <c r="Y24" s="137">
        <f t="shared" si="6"/>
        <v>869.61599999999999</v>
      </c>
      <c r="Z24" s="149">
        <v>0</v>
      </c>
      <c r="AA24" s="121">
        <v>264</v>
      </c>
      <c r="AB24" s="148">
        <f t="shared" si="7"/>
        <v>264</v>
      </c>
      <c r="AC24" s="135">
        <v>0</v>
      </c>
      <c r="AD24" s="136">
        <v>124.2</v>
      </c>
      <c r="AE24" s="137">
        <f t="shared" si="8"/>
        <v>124.2</v>
      </c>
      <c r="AF24" s="145">
        <f t="shared" si="9"/>
        <v>1030.3725254720002</v>
      </c>
      <c r="AG24" s="146">
        <f t="shared" si="10"/>
        <v>4246.3214959999987</v>
      </c>
      <c r="AH24" s="147">
        <f t="shared" si="11"/>
        <v>5276.6940214719989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7"/>
        <v>149.38749999999999</v>
      </c>
      <c r="H25" s="135">
        <v>0</v>
      </c>
      <c r="I25" s="136">
        <v>82.28</v>
      </c>
      <c r="J25" s="137">
        <f t="shared" ref="J25" si="42">SUM(H25:I25)</f>
        <v>82.28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5">
        <v>589.22525000000007</v>
      </c>
      <c r="R25" s="136">
        <v>2751.3497500000003</v>
      </c>
      <c r="S25" s="137">
        <f t="shared" ref="S25" si="43">Q25+R25</f>
        <v>3340.5750000000003</v>
      </c>
      <c r="T25" s="138"/>
      <c r="U25" s="139"/>
      <c r="V25" s="140">
        <f t="shared" si="5"/>
        <v>0</v>
      </c>
      <c r="W25" s="135">
        <v>270.33600000000001</v>
      </c>
      <c r="X25" s="136">
        <v>595.05600000000004</v>
      </c>
      <c r="Y25" s="137">
        <f t="shared" si="6"/>
        <v>865.39200000000005</v>
      </c>
      <c r="Z25" s="149">
        <v>0</v>
      </c>
      <c r="AA25" s="121">
        <v>264</v>
      </c>
      <c r="AB25" s="148">
        <f t="shared" si="7"/>
        <v>264</v>
      </c>
      <c r="AC25" s="135">
        <v>0</v>
      </c>
      <c r="AD25" s="136">
        <v>56.962500000000006</v>
      </c>
      <c r="AE25" s="137">
        <f t="shared" si="8"/>
        <v>56.962500000000006</v>
      </c>
      <c r="AF25" s="145">
        <f t="shared" si="9"/>
        <v>1057.4429360480001</v>
      </c>
      <c r="AG25" s="146">
        <f t="shared" si="10"/>
        <v>4040.1730468000005</v>
      </c>
      <c r="AH25" s="147">
        <f t="shared" si="11"/>
        <v>5097.6159828480004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7"/>
        <v>0</v>
      </c>
      <c r="H26" s="135">
        <v>0</v>
      </c>
      <c r="I26" s="136">
        <v>17.645</v>
      </c>
      <c r="J26" s="137">
        <f t="shared" ref="J26:J27" si="44">SUM(H26:I26)</f>
        <v>17.645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2650.2338399999999</v>
      </c>
      <c r="S26" s="140">
        <f t="shared" ref="S26" si="45">Q26+R26</f>
        <v>2931.6631199999997</v>
      </c>
      <c r="T26" s="138"/>
      <c r="U26" s="139"/>
      <c r="V26" s="140">
        <f t="shared" si="5"/>
        <v>0</v>
      </c>
      <c r="W26" s="135">
        <v>224.5</v>
      </c>
      <c r="X26" s="136">
        <v>523.75</v>
      </c>
      <c r="Y26" s="137">
        <f t="shared" ref="Y26" si="46">SUM(W26:X26)</f>
        <v>748.25</v>
      </c>
      <c r="Z26" s="149">
        <v>0</v>
      </c>
      <c r="AA26" s="121">
        <v>52</v>
      </c>
      <c r="AB26" s="148">
        <f t="shared" si="7"/>
        <v>52</v>
      </c>
      <c r="AC26" s="149">
        <v>0</v>
      </c>
      <c r="AD26" s="121">
        <v>56.962500000000006</v>
      </c>
      <c r="AE26" s="140">
        <f t="shared" si="8"/>
        <v>56.962500000000006</v>
      </c>
      <c r="AF26" s="145">
        <f t="shared" si="9"/>
        <v>712.566046336</v>
      </c>
      <c r="AG26" s="146">
        <f t="shared" si="10"/>
        <v>3406.9224375999997</v>
      </c>
      <c r="AH26" s="147">
        <f t="shared" si="11"/>
        <v>4119.4884839360002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5">
        <v>0</v>
      </c>
      <c r="I27" s="136">
        <v>3.335</v>
      </c>
      <c r="J27" s="137">
        <f t="shared" si="44"/>
        <v>3.335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3416.5771200000004</v>
      </c>
      <c r="S27" s="140">
        <f t="shared" ref="S27" si="47">Q27+R27</f>
        <v>3820.5921600000006</v>
      </c>
      <c r="T27" s="138"/>
      <c r="U27" s="139"/>
      <c r="V27" s="140">
        <f t="shared" si="5"/>
        <v>0</v>
      </c>
      <c r="W27" s="138">
        <v>237.6</v>
      </c>
      <c r="X27" s="139">
        <v>421.08</v>
      </c>
      <c r="Y27" s="140">
        <f t="shared" si="6"/>
        <v>658.68</v>
      </c>
      <c r="Z27" s="149">
        <v>0</v>
      </c>
      <c r="AA27" s="121">
        <v>343</v>
      </c>
      <c r="AB27" s="148">
        <f t="shared" si="7"/>
        <v>343</v>
      </c>
      <c r="AC27" s="149">
        <v>0</v>
      </c>
      <c r="AD27" s="121">
        <v>26.400000000000002</v>
      </c>
      <c r="AE27" s="140">
        <f t="shared" si="8"/>
        <v>26.400000000000002</v>
      </c>
      <c r="AF27" s="145">
        <f t="shared" si="9"/>
        <v>851.61504000000002</v>
      </c>
      <c r="AG27" s="146">
        <f t="shared" si="10"/>
        <v>4369.8887663999994</v>
      </c>
      <c r="AH27" s="147">
        <f t="shared" si="11"/>
        <v>5221.5038063999991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ref="J28" si="48">SUM(H28:I28)</f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3022.3987200000001</v>
      </c>
      <c r="S28" s="140">
        <f t="shared" si="4"/>
        <v>3273.3254400000001</v>
      </c>
      <c r="T28" s="138"/>
      <c r="U28" s="139"/>
      <c r="V28" s="140">
        <f t="shared" si="5"/>
        <v>0</v>
      </c>
      <c r="W28" s="138">
        <v>229.68</v>
      </c>
      <c r="X28" s="139">
        <v>380.68799999999999</v>
      </c>
      <c r="Y28" s="140">
        <f t="shared" si="6"/>
        <v>610.36799999999994</v>
      </c>
      <c r="Z28" s="149">
        <v>0</v>
      </c>
      <c r="AA28" s="121">
        <v>343</v>
      </c>
      <c r="AB28" s="148">
        <f t="shared" si="7"/>
        <v>343</v>
      </c>
      <c r="AC28" s="149">
        <v>0</v>
      </c>
      <c r="AD28" s="153">
        <v>26.400000000000002</v>
      </c>
      <c r="AE28" s="140">
        <f t="shared" si="8"/>
        <v>26.400000000000002</v>
      </c>
      <c r="AF28" s="145">
        <f t="shared" si="9"/>
        <v>606.60672</v>
      </c>
      <c r="AG28" s="146">
        <f t="shared" si="10"/>
        <v>3854.9741184000004</v>
      </c>
      <c r="AH28" s="147">
        <f t="shared" si="11"/>
        <v>4461.5808384000002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9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3072.5798400000003</v>
      </c>
      <c r="S29" s="140">
        <f t="shared" si="4"/>
        <v>3283.2201600000003</v>
      </c>
      <c r="T29" s="138"/>
      <c r="U29" s="139"/>
      <c r="V29" s="140">
        <f t="shared" si="5"/>
        <v>0</v>
      </c>
      <c r="W29" s="138">
        <v>229.68</v>
      </c>
      <c r="X29" s="139">
        <v>385.44</v>
      </c>
      <c r="Y29" s="140">
        <f t="shared" si="6"/>
        <v>615.12</v>
      </c>
      <c r="Z29" s="149">
        <v>0</v>
      </c>
      <c r="AA29" s="121">
        <v>343</v>
      </c>
      <c r="AB29" s="148">
        <f t="shared" si="7"/>
        <v>343</v>
      </c>
      <c r="AC29" s="149">
        <v>0</v>
      </c>
      <c r="AD29" s="153">
        <v>26.400000000000002</v>
      </c>
      <c r="AE29" s="140">
        <f t="shared" si="8"/>
        <v>26.400000000000002</v>
      </c>
      <c r="AF29" s="145">
        <f t="shared" si="9"/>
        <v>541.12031999999999</v>
      </c>
      <c r="AG29" s="146">
        <f t="shared" si="10"/>
        <v>3922.0290880000007</v>
      </c>
      <c r="AH29" s="147">
        <f t="shared" si="11"/>
        <v>4463.1494080000011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50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3035.1921600000001</v>
      </c>
      <c r="S30" s="140">
        <f t="shared" ref="S30" si="51">Q30+R30</f>
        <v>3205.5460800000001</v>
      </c>
      <c r="T30" s="138"/>
      <c r="U30" s="139"/>
      <c r="V30" s="140">
        <f t="shared" si="5"/>
        <v>0</v>
      </c>
      <c r="W30" s="138">
        <v>232.32</v>
      </c>
      <c r="X30" s="139">
        <v>285.12</v>
      </c>
      <c r="Y30" s="140">
        <f t="shared" si="6"/>
        <v>517.44000000000005</v>
      </c>
      <c r="Z30" s="149">
        <v>0</v>
      </c>
      <c r="AA30" s="121">
        <v>369.46579661750002</v>
      </c>
      <c r="AB30" s="148">
        <f t="shared" si="7"/>
        <v>369.46579661750002</v>
      </c>
      <c r="AC30" s="149">
        <v>0</v>
      </c>
      <c r="AD30" s="153">
        <v>26.400000000000002</v>
      </c>
      <c r="AE30" s="140">
        <f t="shared" si="8"/>
        <v>26.400000000000002</v>
      </c>
      <c r="AF30" s="145">
        <f t="shared" si="9"/>
        <v>486.67392000000001</v>
      </c>
      <c r="AG30" s="146">
        <f t="shared" si="10"/>
        <v>3952.8401518175001</v>
      </c>
      <c r="AH30" s="147">
        <f t="shared" si="11"/>
        <v>4439.5140718174998</v>
      </c>
      <c r="AI30" s="188">
        <f>SUM(U6:U28)*4</f>
        <v>7614.4569999999994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52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2721.7132799999999</v>
      </c>
      <c r="S31" s="140">
        <f t="shared" ref="S31" si="53">Q31+R31</f>
        <v>2822.4292799999998</v>
      </c>
      <c r="T31" s="141"/>
      <c r="U31" s="142"/>
      <c r="V31" s="140">
        <f t="shared" si="5"/>
        <v>0</v>
      </c>
      <c r="W31" s="138">
        <v>265.32</v>
      </c>
      <c r="X31" s="139">
        <v>274.56</v>
      </c>
      <c r="Y31" s="140">
        <f t="shared" si="6"/>
        <v>539.88</v>
      </c>
      <c r="Z31" s="149">
        <v>0</v>
      </c>
      <c r="AA31" s="121">
        <v>710.77280689249983</v>
      </c>
      <c r="AB31" s="148">
        <f t="shared" si="7"/>
        <v>710.77280689249983</v>
      </c>
      <c r="AC31" s="149">
        <v>0</v>
      </c>
      <c r="AD31" s="153">
        <v>26.400000000000002</v>
      </c>
      <c r="AE31" s="140">
        <f t="shared" si="8"/>
        <v>26.400000000000002</v>
      </c>
      <c r="AF31" s="145">
        <f t="shared" si="9"/>
        <v>441.63599999999997</v>
      </c>
      <c r="AG31" s="146">
        <f t="shared" si="10"/>
        <v>3963.7084695925</v>
      </c>
      <c r="AH31" s="147">
        <f t="shared" si="11"/>
        <v>4405.3444695925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54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2709.17328</v>
      </c>
      <c r="S32" s="140">
        <f t="shared" si="4"/>
        <v>3049.88112</v>
      </c>
      <c r="T32" s="141"/>
      <c r="U32" s="142"/>
      <c r="V32" s="140">
        <f t="shared" si="5"/>
        <v>0</v>
      </c>
      <c r="W32" s="138">
        <v>221.76</v>
      </c>
      <c r="X32" s="139">
        <v>264</v>
      </c>
      <c r="Y32" s="140">
        <f t="shared" si="6"/>
        <v>485.76</v>
      </c>
      <c r="Z32" s="149">
        <v>0</v>
      </c>
      <c r="AA32" s="121">
        <v>671.1039609999998</v>
      </c>
      <c r="AB32" s="148">
        <f t="shared" si="7"/>
        <v>671.1039609999998</v>
      </c>
      <c r="AC32" s="149">
        <v>0</v>
      </c>
      <c r="AD32" s="153">
        <v>26.400000000000002</v>
      </c>
      <c r="AE32" s="140">
        <f t="shared" si="8"/>
        <v>26.400000000000002</v>
      </c>
      <c r="AF32" s="145">
        <f t="shared" si="9"/>
        <v>625.46784000000002</v>
      </c>
      <c r="AG32" s="146">
        <f t="shared" si="10"/>
        <v>3948.7831354</v>
      </c>
      <c r="AH32" s="147">
        <f t="shared" si="11"/>
        <v>4574.2509754000002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55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2521.2633599999999</v>
      </c>
      <c r="S33" s="140">
        <f t="shared" ref="S33" si="56">Q33+R33</f>
        <v>2740.5364799999998</v>
      </c>
      <c r="T33" s="141"/>
      <c r="U33" s="142"/>
      <c r="V33" s="140">
        <f t="shared" si="5"/>
        <v>0</v>
      </c>
      <c r="W33" s="138">
        <v>221.76</v>
      </c>
      <c r="X33" s="139">
        <v>279.83999999999997</v>
      </c>
      <c r="Y33" s="140">
        <f t="shared" si="6"/>
        <v>501.59999999999997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446.31312000000003</v>
      </c>
      <c r="AG33" s="146">
        <f t="shared" si="10"/>
        <v>3412.55667537</v>
      </c>
      <c r="AH33" s="147">
        <f t="shared" si="11"/>
        <v>3858.8697953700002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7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2467.3862400000003</v>
      </c>
      <c r="S34" s="140">
        <f t="shared" si="4"/>
        <v>2668.8182400000005</v>
      </c>
      <c r="T34" s="141"/>
      <c r="U34" s="142"/>
      <c r="V34" s="140">
        <f t="shared" si="5"/>
        <v>0</v>
      </c>
      <c r="W34" s="138">
        <v>221.76</v>
      </c>
      <c r="X34" s="139">
        <v>264</v>
      </c>
      <c r="Y34" s="140">
        <f t="shared" si="6"/>
        <v>485.76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428.47199999999998</v>
      </c>
      <c r="AG34" s="146">
        <f t="shared" si="10"/>
        <v>3433.9993066500001</v>
      </c>
      <c r="AH34" s="147">
        <f t="shared" si="11"/>
        <v>3862.4713066499999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8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2724.48</v>
      </c>
      <c r="S35" s="140">
        <f t="shared" ref="S35" si="59">Q35+R35</f>
        <v>2868.93552</v>
      </c>
      <c r="T35" s="141"/>
      <c r="U35" s="142"/>
      <c r="V35" s="140">
        <f t="shared" si="5"/>
        <v>0</v>
      </c>
      <c r="W35" s="138">
        <v>271.92</v>
      </c>
      <c r="X35" s="139">
        <v>311.52</v>
      </c>
      <c r="Y35" s="140">
        <f t="shared" ref="Y35" si="60">SUM(W35:X35)</f>
        <v>583.44000000000005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421.65552000000002</v>
      </c>
      <c r="AG35" s="146">
        <f t="shared" si="10"/>
        <v>3852.8915668499999</v>
      </c>
      <c r="AH35" s="147">
        <f t="shared" si="11"/>
        <v>4274.5470868499997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61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2742.7804800000004</v>
      </c>
      <c r="S36" s="140">
        <f t="shared" si="4"/>
        <v>2890.1136000000006</v>
      </c>
      <c r="T36" s="154"/>
      <c r="U36" s="139"/>
      <c r="V36" s="148">
        <f t="shared" si="5"/>
        <v>0</v>
      </c>
      <c r="W36" s="138">
        <v>279.83999999999997</v>
      </c>
      <c r="X36" s="139">
        <v>343.2</v>
      </c>
      <c r="Y36" s="140">
        <f t="shared" si="6"/>
        <v>623.04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432.45312000000001</v>
      </c>
      <c r="AG36" s="146">
        <f t="shared" si="10"/>
        <v>3712.0968562000003</v>
      </c>
      <c r="AH36" s="147">
        <f t="shared" si="11"/>
        <v>4144.5499761999999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62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2638.59024</v>
      </c>
      <c r="S37" s="140">
        <f t="shared" si="4"/>
        <v>2762.3270400000001</v>
      </c>
      <c r="T37" s="154"/>
      <c r="U37" s="139"/>
      <c r="V37" s="148">
        <f t="shared" si="5"/>
        <v>0</v>
      </c>
      <c r="W37" s="138">
        <v>220.96799999999999</v>
      </c>
      <c r="X37" s="139">
        <v>380.16</v>
      </c>
      <c r="Y37" s="140">
        <f t="shared" si="6"/>
        <v>601.12800000000004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349.98479999999995</v>
      </c>
      <c r="AG37" s="146">
        <f t="shared" si="10"/>
        <v>3766.81399685</v>
      </c>
      <c r="AH37" s="147">
        <f t="shared" si="11"/>
        <v>4116.7987968500001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63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64">N38+O38</f>
        <v>0</v>
      </c>
      <c r="Q38" s="138">
        <v>126.6144</v>
      </c>
      <c r="R38" s="139">
        <v>2602.6440000000002</v>
      </c>
      <c r="S38" s="140">
        <f t="shared" si="4"/>
        <v>2729.2584000000002</v>
      </c>
      <c r="T38" s="154"/>
      <c r="U38" s="139"/>
      <c r="V38" s="148">
        <f t="shared" ref="V38:V57" si="65">T38+U38</f>
        <v>0</v>
      </c>
      <c r="W38" s="138">
        <v>147.84</v>
      </c>
      <c r="X38" s="139">
        <v>422.4</v>
      </c>
      <c r="Y38" s="140">
        <f>SUM(W38:X38)</f>
        <v>570.24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66">B38+E38+H38+K38+N38+Q38+T38+W38+Z38+AC38</f>
        <v>279.73439999999999</v>
      </c>
      <c r="AG38" s="146">
        <f t="shared" ref="AG38:AG57" si="67">C38+F38+I38+L38+O38+R38+U38+X38+AA38+AD38</f>
        <v>3775.2544207999999</v>
      </c>
      <c r="AH38" s="147">
        <f t="shared" si="11"/>
        <v>4054.9888207999998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8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64"/>
        <v>0</v>
      </c>
      <c r="Q39" s="138">
        <v>66.18480000000001</v>
      </c>
      <c r="R39" s="139">
        <v>2125.86528</v>
      </c>
      <c r="S39" s="140">
        <f t="shared" si="4"/>
        <v>2192.05008</v>
      </c>
      <c r="T39" s="154"/>
      <c r="U39" s="139"/>
      <c r="V39" s="148">
        <f t="shared" si="65"/>
        <v>0</v>
      </c>
      <c r="W39" s="138">
        <v>100.32</v>
      </c>
      <c r="X39" s="139">
        <v>353.76</v>
      </c>
      <c r="Y39" s="140">
        <f>SUM(W39:X39)</f>
        <v>454.08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66"/>
        <v>171.78480000000002</v>
      </c>
      <c r="AG39" s="146">
        <f t="shared" si="67"/>
        <v>3227.7850369499997</v>
      </c>
      <c r="AH39" s="147">
        <f t="shared" si="11"/>
        <v>3399.5698369499996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9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64"/>
        <v>0</v>
      </c>
      <c r="Q40" s="138">
        <v>129.49200000000002</v>
      </c>
      <c r="R40" s="139">
        <v>2212.56288</v>
      </c>
      <c r="S40" s="140">
        <f t="shared" si="4"/>
        <v>2342.0548800000001</v>
      </c>
      <c r="T40" s="154"/>
      <c r="U40" s="139"/>
      <c r="V40" s="148">
        <f t="shared" si="65"/>
        <v>0</v>
      </c>
      <c r="W40" s="138">
        <v>95.04</v>
      </c>
      <c r="X40" s="139">
        <v>380.16</v>
      </c>
      <c r="Y40" s="140">
        <f t="shared" si="6"/>
        <v>475.20000000000005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66"/>
        <v>229.81200000000001</v>
      </c>
      <c r="AG40" s="146">
        <f t="shared" si="67"/>
        <v>3682.0831203999996</v>
      </c>
      <c r="AH40" s="147">
        <f t="shared" si="11"/>
        <v>3911.8951203999995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70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64"/>
        <v>0</v>
      </c>
      <c r="Q41" s="138">
        <v>40.2864</v>
      </c>
      <c r="R41" s="139">
        <v>2144.1340800000003</v>
      </c>
      <c r="S41" s="140">
        <f t="shared" si="4"/>
        <v>2184.4204800000002</v>
      </c>
      <c r="T41" s="154"/>
      <c r="U41" s="139"/>
      <c r="V41" s="148">
        <f t="shared" si="65"/>
        <v>0</v>
      </c>
      <c r="W41" s="138">
        <v>100.32</v>
      </c>
      <c r="X41" s="139">
        <v>300.95999999999998</v>
      </c>
      <c r="Y41" s="140">
        <f t="shared" si="6"/>
        <v>401.28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66"/>
        <v>199.93639999999999</v>
      </c>
      <c r="AG41" s="146">
        <f t="shared" si="67"/>
        <v>3234.7984704</v>
      </c>
      <c r="AH41" s="147">
        <f t="shared" si="11"/>
        <v>3434.7348704000001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71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64"/>
        <v>0</v>
      </c>
      <c r="Q42" s="138">
        <v>34.531200000000005</v>
      </c>
      <c r="R42" s="139">
        <v>1975.1212800000003</v>
      </c>
      <c r="S42" s="140">
        <f t="shared" si="4"/>
        <v>2009.6524800000002</v>
      </c>
      <c r="T42" s="138">
        <v>0</v>
      </c>
      <c r="U42" s="139">
        <v>10.928000000000001</v>
      </c>
      <c r="V42" s="140">
        <f t="shared" si="65"/>
        <v>10.928000000000001</v>
      </c>
      <c r="W42" s="138">
        <v>84.48</v>
      </c>
      <c r="X42" s="139">
        <v>279.83999999999997</v>
      </c>
      <c r="Y42" s="140">
        <f t="shared" si="6"/>
        <v>364.32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66"/>
        <v>259.4162</v>
      </c>
      <c r="AG42" s="146">
        <f t="shared" si="67"/>
        <v>3334.2070316000004</v>
      </c>
      <c r="AH42" s="147">
        <f t="shared" si="11"/>
        <v>3593.6232316000005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72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64"/>
        <v>0</v>
      </c>
      <c r="Q43" s="138">
        <v>28.776</v>
      </c>
      <c r="R43" s="139">
        <v>1372.2983999999999</v>
      </c>
      <c r="S43" s="140">
        <f t="shared" si="4"/>
        <v>1401.0744</v>
      </c>
      <c r="T43" s="138">
        <v>0</v>
      </c>
      <c r="U43" s="139">
        <v>40.737250000000003</v>
      </c>
      <c r="V43" s="140">
        <f t="shared" si="65"/>
        <v>40.737250000000003</v>
      </c>
      <c r="W43" s="138">
        <v>55.44</v>
      </c>
      <c r="X43" s="139">
        <v>229.68</v>
      </c>
      <c r="Y43" s="140">
        <f t="shared" si="6"/>
        <v>285.12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66"/>
        <v>201.9085</v>
      </c>
      <c r="AG43" s="146">
        <f t="shared" si="67"/>
        <v>2731.8392927999998</v>
      </c>
      <c r="AH43" s="147">
        <f t="shared" si="11"/>
        <v>2933.7477927999998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72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64"/>
        <v>0</v>
      </c>
      <c r="Q44" s="138">
        <v>11.510400000000001</v>
      </c>
      <c r="R44" s="139">
        <v>618.22991999999999</v>
      </c>
      <c r="S44" s="140">
        <f t="shared" si="4"/>
        <v>629.74032</v>
      </c>
      <c r="T44" s="138">
        <v>0</v>
      </c>
      <c r="U44" s="139">
        <v>243.33249999999995</v>
      </c>
      <c r="V44" s="140">
        <f t="shared" si="65"/>
        <v>243.33249999999995</v>
      </c>
      <c r="W44" s="138">
        <v>10.56</v>
      </c>
      <c r="X44" s="139">
        <v>221.76</v>
      </c>
      <c r="Y44" s="140">
        <f t="shared" si="6"/>
        <v>232.32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66"/>
        <v>373.50039999999996</v>
      </c>
      <c r="AG44" s="146">
        <f t="shared" si="67"/>
        <v>2097.6876148000001</v>
      </c>
      <c r="AH44" s="147">
        <f t="shared" si="11"/>
        <v>2471.1880148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73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74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64"/>
        <v>0</v>
      </c>
      <c r="Q45" s="138">
        <v>23.020800000000001</v>
      </c>
      <c r="R45" s="139">
        <v>459.36</v>
      </c>
      <c r="S45" s="140">
        <f t="shared" si="4"/>
        <v>482.38080000000002</v>
      </c>
      <c r="T45" s="138">
        <v>0</v>
      </c>
      <c r="U45" s="139">
        <v>500</v>
      </c>
      <c r="V45" s="140">
        <f t="shared" ref="V45" si="75">T45+U45</f>
        <v>500</v>
      </c>
      <c r="W45" s="138">
        <v>0</v>
      </c>
      <c r="X45" s="139">
        <v>237.6</v>
      </c>
      <c r="Y45" s="140">
        <f t="shared" si="6"/>
        <v>237.6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66"/>
        <v>416.42579999999992</v>
      </c>
      <c r="AG45" s="146">
        <f t="shared" si="67"/>
        <v>2709.5445499999996</v>
      </c>
      <c r="AH45" s="147">
        <f t="shared" si="11"/>
        <v>3125.9703499999996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76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7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64"/>
        <v>0</v>
      </c>
      <c r="Q46" s="138">
        <v>17.265600000000003</v>
      </c>
      <c r="R46" s="139">
        <v>189.53088000000002</v>
      </c>
      <c r="S46" s="140">
        <f t="shared" si="4"/>
        <v>206.79648000000003</v>
      </c>
      <c r="T46" s="138">
        <v>0</v>
      </c>
      <c r="U46" s="139">
        <v>750</v>
      </c>
      <c r="V46" s="140">
        <f t="shared" si="65"/>
        <v>750</v>
      </c>
      <c r="W46" s="138">
        <v>0</v>
      </c>
      <c r="X46" s="139">
        <v>179.52</v>
      </c>
      <c r="Y46" s="140">
        <f t="shared" si="6"/>
        <v>179.52</v>
      </c>
      <c r="Z46" s="149">
        <v>0</v>
      </c>
      <c r="AA46" s="121">
        <v>384.74700000000001</v>
      </c>
      <c r="AB46" s="148">
        <f t="shared" ref="AB46:AB47" si="78">SUM(Z46:AA46)</f>
        <v>384.74700000000001</v>
      </c>
      <c r="AC46" s="155"/>
      <c r="AD46" s="153"/>
      <c r="AE46" s="156">
        <f t="shared" ref="AE46:AE57" si="79">AC46+AD46</f>
        <v>0</v>
      </c>
      <c r="AF46" s="145">
        <f t="shared" si="66"/>
        <v>261.64059999999995</v>
      </c>
      <c r="AG46" s="146">
        <f t="shared" si="67"/>
        <v>2373.0240549999999</v>
      </c>
      <c r="AH46" s="147">
        <f t="shared" si="11"/>
        <v>2634.6646549999996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80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81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64"/>
        <v>5.08</v>
      </c>
      <c r="Q47" s="138">
        <v>0</v>
      </c>
      <c r="R47" s="139">
        <v>84.48</v>
      </c>
      <c r="S47" s="140">
        <f t="shared" si="4"/>
        <v>84.48</v>
      </c>
      <c r="T47" s="138">
        <v>0</v>
      </c>
      <c r="U47" s="139">
        <v>750</v>
      </c>
      <c r="V47" s="140">
        <f t="shared" si="65"/>
        <v>750</v>
      </c>
      <c r="W47" s="138">
        <v>0</v>
      </c>
      <c r="X47" s="139">
        <v>158.4</v>
      </c>
      <c r="Y47" s="140">
        <f t="shared" si="6"/>
        <v>158.4</v>
      </c>
      <c r="Z47" s="149">
        <v>0</v>
      </c>
      <c r="AA47" s="121">
        <v>384.0265</v>
      </c>
      <c r="AB47" s="148">
        <f t="shared" si="78"/>
        <v>384.0265</v>
      </c>
      <c r="AC47" s="155"/>
      <c r="AD47" s="153"/>
      <c r="AE47" s="156">
        <f t="shared" si="79"/>
        <v>0</v>
      </c>
      <c r="AF47" s="145">
        <f t="shared" si="66"/>
        <v>373.74999999999994</v>
      </c>
      <c r="AG47" s="146">
        <f t="shared" si="67"/>
        <v>2321.3817250000006</v>
      </c>
      <c r="AH47" s="147">
        <f t="shared" si="11"/>
        <v>2695.1317250000006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80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82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64"/>
        <v>5.08</v>
      </c>
      <c r="Q48" s="138">
        <v>8.6328000000000014</v>
      </c>
      <c r="R48" s="139">
        <v>68.64</v>
      </c>
      <c r="S48" s="140">
        <f t="shared" si="4"/>
        <v>77.272800000000004</v>
      </c>
      <c r="T48" s="138">
        <v>0</v>
      </c>
      <c r="U48" s="139">
        <v>589.33375000000001</v>
      </c>
      <c r="V48" s="140">
        <f t="shared" si="65"/>
        <v>589.33375000000001</v>
      </c>
      <c r="W48" s="138">
        <v>0</v>
      </c>
      <c r="X48" s="139">
        <v>92.664000000000001</v>
      </c>
      <c r="Y48" s="140">
        <f t="shared" si="6"/>
        <v>92.664000000000001</v>
      </c>
      <c r="Z48" s="149">
        <v>0</v>
      </c>
      <c r="AA48" s="121">
        <v>614.22625000000005</v>
      </c>
      <c r="AB48" s="148">
        <f t="shared" ref="AB48:AB49" si="83">SUM(Z48:AA48)</f>
        <v>614.22625000000005</v>
      </c>
      <c r="AC48" s="155"/>
      <c r="AD48" s="153"/>
      <c r="AE48" s="156">
        <f t="shared" si="79"/>
        <v>0</v>
      </c>
      <c r="AF48" s="145">
        <f t="shared" si="66"/>
        <v>337.82029999999997</v>
      </c>
      <c r="AG48" s="146">
        <f t="shared" si="67"/>
        <v>2464.2584274999999</v>
      </c>
      <c r="AH48" s="147">
        <f t="shared" si="11"/>
        <v>2802.0787274999998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84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64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65"/>
        <v>800</v>
      </c>
      <c r="W49" s="138">
        <v>0</v>
      </c>
      <c r="X49" s="139">
        <v>36.96</v>
      </c>
      <c r="Y49" s="140">
        <f t="shared" si="6"/>
        <v>36.96</v>
      </c>
      <c r="Z49" s="149">
        <v>0</v>
      </c>
      <c r="AA49" s="121">
        <v>387.26875000000001</v>
      </c>
      <c r="AB49" s="148">
        <f t="shared" si="83"/>
        <v>387.26875000000001</v>
      </c>
      <c r="AC49" s="155"/>
      <c r="AD49" s="153"/>
      <c r="AE49" s="156">
        <f t="shared" si="79"/>
        <v>0</v>
      </c>
      <c r="AF49" s="145">
        <f t="shared" si="66"/>
        <v>230.01299999999998</v>
      </c>
      <c r="AG49" s="146">
        <f t="shared" si="67"/>
        <v>2853.709499999999</v>
      </c>
      <c r="AH49" s="147">
        <f t="shared" si="11"/>
        <v>3083.7224999999989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85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65"/>
        <v>800</v>
      </c>
      <c r="W50" s="138">
        <v>0</v>
      </c>
      <c r="X50" s="139">
        <v>21.12</v>
      </c>
      <c r="Y50" s="140">
        <f t="shared" si="6"/>
        <v>21.12</v>
      </c>
      <c r="Z50" s="149">
        <v>0</v>
      </c>
      <c r="AA50" s="121">
        <v>589.72924999999998</v>
      </c>
      <c r="AB50" s="148">
        <f t="shared" ref="AB50:AB52" si="86">SUM(Z50:AA50)</f>
        <v>589.72924999999998</v>
      </c>
      <c r="AC50" s="155"/>
      <c r="AD50" s="153"/>
      <c r="AE50" s="156">
        <f t="shared" si="79"/>
        <v>0</v>
      </c>
      <c r="AF50" s="145">
        <f t="shared" si="66"/>
        <v>261.34269999999998</v>
      </c>
      <c r="AG50" s="146">
        <f t="shared" si="67"/>
        <v>2924.9242499999996</v>
      </c>
      <c r="AH50" s="147">
        <f t="shared" si="11"/>
        <v>3186.2669499999997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7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5.28</v>
      </c>
      <c r="S51" s="148">
        <f t="shared" si="4"/>
        <v>28.300800000000002</v>
      </c>
      <c r="T51" s="138">
        <v>0</v>
      </c>
      <c r="U51" s="139">
        <v>1300</v>
      </c>
      <c r="V51" s="140">
        <f t="shared" si="65"/>
        <v>1300</v>
      </c>
      <c r="W51" s="138">
        <v>0</v>
      </c>
      <c r="X51" s="139">
        <v>21.12</v>
      </c>
      <c r="Y51" s="140">
        <f t="shared" si="6"/>
        <v>21.12</v>
      </c>
      <c r="Z51" s="149">
        <v>0</v>
      </c>
      <c r="AA51" s="121">
        <v>561.62975000000006</v>
      </c>
      <c r="AB51" s="148">
        <f t="shared" si="86"/>
        <v>561.62975000000006</v>
      </c>
      <c r="AC51" s="155"/>
      <c r="AD51" s="153"/>
      <c r="AE51" s="156">
        <f t="shared" si="79"/>
        <v>0</v>
      </c>
      <c r="AF51" s="145">
        <f t="shared" si="66"/>
        <v>264.80829999999997</v>
      </c>
      <c r="AG51" s="146">
        <f t="shared" si="67"/>
        <v>3515.7970999999989</v>
      </c>
      <c r="AH51" s="147">
        <f t="shared" si="11"/>
        <v>3780.605399999999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8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15.84</v>
      </c>
      <c r="S52" s="148">
        <f t="shared" ref="S52:S57" si="89">Q52+R52</f>
        <v>44.616</v>
      </c>
      <c r="T52" s="138">
        <v>0</v>
      </c>
      <c r="U52" s="139">
        <v>1300</v>
      </c>
      <c r="V52" s="140">
        <f t="shared" ref="V52" si="90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86"/>
        <v>630.07725000000005</v>
      </c>
      <c r="AC52" s="155"/>
      <c r="AD52" s="153"/>
      <c r="AE52" s="156">
        <f t="shared" si="79"/>
        <v>0</v>
      </c>
      <c r="AF52" s="145">
        <f t="shared" si="66"/>
        <v>473.82599999999996</v>
      </c>
      <c r="AG52" s="146">
        <f t="shared" si="67"/>
        <v>3499.1046749999987</v>
      </c>
      <c r="AH52" s="147">
        <f t="shared" si="11"/>
        <v>3972.9306749999987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91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64"/>
        <v>5.08</v>
      </c>
      <c r="Q53" s="138">
        <v>28.776</v>
      </c>
      <c r="R53" s="139">
        <v>0</v>
      </c>
      <c r="S53" s="148">
        <f t="shared" si="89"/>
        <v>28.776</v>
      </c>
      <c r="T53" s="138">
        <v>0</v>
      </c>
      <c r="U53" s="139">
        <v>1532.1754999999987</v>
      </c>
      <c r="V53" s="140">
        <f t="shared" si="65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9"/>
        <v>0</v>
      </c>
      <c r="AF53" s="145">
        <f t="shared" si="66"/>
        <v>452.83850000000001</v>
      </c>
      <c r="AG53" s="146">
        <f t="shared" si="67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91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64"/>
        <v>0</v>
      </c>
      <c r="Q54" s="138">
        <v>34.531200000000005</v>
      </c>
      <c r="R54" s="139">
        <v>0</v>
      </c>
      <c r="S54" s="148">
        <f t="shared" si="89"/>
        <v>34.531200000000005</v>
      </c>
      <c r="T54" s="141">
        <v>0</v>
      </c>
      <c r="U54" s="195">
        <v>769.28599999999983</v>
      </c>
      <c r="V54" s="140">
        <f t="shared" si="65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9"/>
        <v>0</v>
      </c>
      <c r="AF54" s="145">
        <f t="shared" si="66"/>
        <v>536.79369999999994</v>
      </c>
      <c r="AG54" s="146">
        <f t="shared" si="67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91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64"/>
        <v>0</v>
      </c>
      <c r="Q55" s="138">
        <v>25.898400000000002</v>
      </c>
      <c r="R55" s="139">
        <v>2.64</v>
      </c>
      <c r="S55" s="148">
        <f t="shared" si="89"/>
        <v>28.538400000000003</v>
      </c>
      <c r="T55" s="141">
        <v>0</v>
      </c>
      <c r="U55" s="195">
        <v>236.74775000000005</v>
      </c>
      <c r="V55" s="140">
        <f t="shared" si="65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9"/>
        <v>0</v>
      </c>
      <c r="AF55" s="145">
        <f t="shared" si="66"/>
        <v>543.68589999999995</v>
      </c>
      <c r="AG55" s="146">
        <f t="shared" si="67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91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64"/>
        <v>0</v>
      </c>
      <c r="Q56" s="138">
        <v>46.041600000000003</v>
      </c>
      <c r="R56" s="139">
        <v>5.28</v>
      </c>
      <c r="S56" s="148">
        <f t="shared" si="89"/>
        <v>51.321600000000004</v>
      </c>
      <c r="T56" s="141">
        <v>0</v>
      </c>
      <c r="U56" s="195">
        <v>617.53625</v>
      </c>
      <c r="V56" s="140">
        <f t="shared" ref="V56" si="92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9"/>
        <v>0</v>
      </c>
      <c r="AF56" s="145">
        <f t="shared" si="66"/>
        <v>381.84160000000003</v>
      </c>
      <c r="AG56" s="146">
        <f t="shared" si="67"/>
        <v>2382.2031224999996</v>
      </c>
      <c r="AH56" s="147">
        <f t="shared" si="11"/>
        <v>2764.0447224999998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93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64"/>
        <v>0</v>
      </c>
      <c r="Q57" s="157">
        <v>48.919200000000004</v>
      </c>
      <c r="R57" s="158">
        <v>2.64</v>
      </c>
      <c r="S57" s="159">
        <f t="shared" si="89"/>
        <v>51.559200000000004</v>
      </c>
      <c r="T57" s="141">
        <v>0</v>
      </c>
      <c r="U57" s="161">
        <v>327.74274999999994</v>
      </c>
      <c r="V57" s="159">
        <f t="shared" si="65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9"/>
        <v>0</v>
      </c>
      <c r="AF57" s="164">
        <f t="shared" si="66"/>
        <v>328.65669999999994</v>
      </c>
      <c r="AG57" s="165">
        <f t="shared" si="67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94">SUM(B6:B57)</f>
        <v>6143.0249999999996</v>
      </c>
      <c r="C58" s="166">
        <f t="shared" si="94"/>
        <v>8666.2749999999996</v>
      </c>
      <c r="D58" s="167">
        <f t="shared" si="94"/>
        <v>14809.3</v>
      </c>
      <c r="E58" s="166">
        <f t="shared" si="94"/>
        <v>1301.0624999999998</v>
      </c>
      <c r="F58" s="166">
        <f t="shared" si="94"/>
        <v>14107.1</v>
      </c>
      <c r="G58" s="167">
        <f t="shared" si="94"/>
        <v>15408.162500000002</v>
      </c>
      <c r="H58" s="166">
        <v>0</v>
      </c>
      <c r="I58" s="167">
        <f t="shared" si="94"/>
        <v>24177.391299999992</v>
      </c>
      <c r="J58" s="167">
        <f t="shared" si="94"/>
        <v>24177.391299999992</v>
      </c>
      <c r="K58" s="166">
        <f t="shared" si="94"/>
        <v>1622.9801018879994</v>
      </c>
      <c r="L58" s="167">
        <f t="shared" si="94"/>
        <v>6353.7258623999987</v>
      </c>
      <c r="M58" s="166">
        <f t="shared" si="94"/>
        <v>7976.7059642879994</v>
      </c>
      <c r="N58" s="166">
        <f t="shared" si="94"/>
        <v>0</v>
      </c>
      <c r="O58" s="166">
        <f t="shared" si="94"/>
        <v>35.559999999999995</v>
      </c>
      <c r="P58" s="167">
        <f t="shared" si="94"/>
        <v>35.559999999999995</v>
      </c>
      <c r="Q58" s="166">
        <f>SUM(Q6:Q57)</f>
        <v>7809.0976300000038</v>
      </c>
      <c r="R58" s="166">
        <f t="shared" si="94"/>
        <v>65671.237009999939</v>
      </c>
      <c r="S58" s="167">
        <f t="shared" si="94"/>
        <v>73480.334639999957</v>
      </c>
      <c r="T58" s="166">
        <f t="shared" si="94"/>
        <v>0</v>
      </c>
      <c r="U58" s="166">
        <f t="shared" si="94"/>
        <v>12471.433999999997</v>
      </c>
      <c r="V58" s="167">
        <f t="shared" si="94"/>
        <v>12471.433999999997</v>
      </c>
      <c r="W58" s="166">
        <f t="shared" si="94"/>
        <v>5951.98</v>
      </c>
      <c r="X58" s="166">
        <f t="shared" si="94"/>
        <v>10543.87</v>
      </c>
      <c r="Y58" s="167">
        <f t="shared" si="94"/>
        <v>16495.850000000002</v>
      </c>
      <c r="Z58" s="166">
        <f t="shared" si="94"/>
        <v>0</v>
      </c>
      <c r="AA58" s="166">
        <f t="shared" si="94"/>
        <v>22478.590169180003</v>
      </c>
      <c r="AB58" s="167">
        <f t="shared" si="94"/>
        <v>22478.590169180003</v>
      </c>
      <c r="AC58" s="166">
        <f t="shared" si="94"/>
        <v>0</v>
      </c>
      <c r="AD58" s="166">
        <f t="shared" si="94"/>
        <v>718.27499999999986</v>
      </c>
      <c r="AE58" s="167">
        <f t="shared" si="94"/>
        <v>718.27499999999986</v>
      </c>
      <c r="AF58" s="167">
        <f t="shared" si="94"/>
        <v>22828.145231888007</v>
      </c>
      <c r="AG58" s="167">
        <f t="shared" si="94"/>
        <v>165223.45834157997</v>
      </c>
      <c r="AH58" s="167">
        <f t="shared" si="94"/>
        <v>188051.60357346787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34665.1</v>
      </c>
      <c r="D60" s="201">
        <f t="shared" ref="D60:AH60" si="95">D58*4</f>
        <v>59237.2</v>
      </c>
      <c r="E60" s="201">
        <f t="shared" si="95"/>
        <v>5204.2499999999991</v>
      </c>
      <c r="F60" s="201">
        <f t="shared" si="95"/>
        <v>56428.4</v>
      </c>
      <c r="G60" s="201">
        <f t="shared" si="95"/>
        <v>61632.650000000009</v>
      </c>
      <c r="H60" s="201">
        <f>H58*4</f>
        <v>0</v>
      </c>
      <c r="I60" s="201">
        <f>I58*4</f>
        <v>96709.565199999968</v>
      </c>
      <c r="J60" s="201">
        <f>J58*4</f>
        <v>96709.565199999968</v>
      </c>
      <c r="K60" s="201">
        <f t="shared" si="95"/>
        <v>6491.9204075519974</v>
      </c>
      <c r="L60" s="201">
        <f t="shared" si="95"/>
        <v>25414.903449599995</v>
      </c>
      <c r="M60" s="201">
        <f t="shared" si="95"/>
        <v>31906.823857151998</v>
      </c>
      <c r="N60" s="201">
        <f t="shared" si="95"/>
        <v>0</v>
      </c>
      <c r="O60" s="201">
        <f t="shared" si="95"/>
        <v>142.23999999999998</v>
      </c>
      <c r="P60" s="201">
        <f t="shared" si="95"/>
        <v>142.23999999999998</v>
      </c>
      <c r="Q60" s="201">
        <f t="shared" si="95"/>
        <v>31236.390520000015</v>
      </c>
      <c r="R60" s="201">
        <f t="shared" si="95"/>
        <v>262684.94803999976</v>
      </c>
      <c r="S60" s="201">
        <f t="shared" si="95"/>
        <v>293921.33855999983</v>
      </c>
      <c r="T60" s="201">
        <f t="shared" si="95"/>
        <v>0</v>
      </c>
      <c r="U60" s="201">
        <f t="shared" si="95"/>
        <v>49885.73599999999</v>
      </c>
      <c r="V60" s="201">
        <f t="shared" si="95"/>
        <v>49885.73599999999</v>
      </c>
      <c r="W60" s="201">
        <f t="shared" si="95"/>
        <v>23807.919999999998</v>
      </c>
      <c r="X60" s="201">
        <f t="shared" si="95"/>
        <v>42175.48</v>
      </c>
      <c r="Y60" s="201">
        <f t="shared" si="95"/>
        <v>65983.400000000009</v>
      </c>
      <c r="Z60" s="201">
        <f t="shared" si="95"/>
        <v>0</v>
      </c>
      <c r="AA60" s="202">
        <f t="shared" si="95"/>
        <v>89914.360676720011</v>
      </c>
      <c r="AB60" s="202">
        <f t="shared" si="95"/>
        <v>89914.360676720011</v>
      </c>
      <c r="AC60" s="201">
        <f t="shared" si="95"/>
        <v>0</v>
      </c>
      <c r="AD60" s="201">
        <f t="shared" si="95"/>
        <v>2873.0999999999995</v>
      </c>
      <c r="AE60" s="201">
        <f t="shared" si="95"/>
        <v>2873.0999999999995</v>
      </c>
      <c r="AF60" s="203">
        <f t="shared" si="95"/>
        <v>91312.58092755203</v>
      </c>
      <c r="AG60" s="203">
        <f t="shared" si="95"/>
        <v>660893.83336631989</v>
      </c>
      <c r="AH60" s="203">
        <f t="shared" si="95"/>
        <v>752206.41429387149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67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62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60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66</v>
      </c>
      <c r="M77" s="28"/>
      <c r="N77" s="29"/>
    </row>
    <row r="78" spans="1:34" x14ac:dyDescent="0.2">
      <c r="A78" s="191" t="s">
        <v>63</v>
      </c>
      <c r="M78" s="28"/>
      <c r="N78" s="29"/>
    </row>
    <row r="79" spans="1:34" x14ac:dyDescent="0.2">
      <c r="A79" s="191" t="s">
        <v>68</v>
      </c>
      <c r="M79" s="28"/>
      <c r="N79" s="29"/>
    </row>
    <row r="80" spans="1:34" x14ac:dyDescent="0.2">
      <c r="A80" s="191" t="s">
        <v>59</v>
      </c>
    </row>
    <row r="81" spans="1:17" x14ac:dyDescent="0.2">
      <c r="A81" s="191" t="s">
        <v>64</v>
      </c>
      <c r="J81" s="191"/>
    </row>
    <row r="82" spans="1:17" x14ac:dyDescent="0.2">
      <c r="A82" s="191" t="s">
        <v>69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F31" sqref="F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4" sqref="R14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Estimates vs Actulas</vt:lpstr>
      <vt:lpstr>Est vs Act graphs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2021-05-21T09:49:14Z</dcterms:modified>
</cp:coreProperties>
</file>