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40D7CDDC-6FB9-46F2-A737-B9A532BFB3F9}" xr6:coauthVersionLast="47" xr6:coauthVersionMax="47" xr10:uidLastSave="{00000000-0000-0000-0000-000000000000}"/>
  <bookViews>
    <workbookView xWindow="3120" yWindow="2565" windowWidth="2236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imates vs Actulas" sheetId="3" r:id="rId11"/>
    <sheet name="Est vs Act graphs" sheetId="11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" l="1"/>
  <c r="Y32" i="1"/>
  <c r="AB28" i="1" l="1"/>
  <c r="Y35" i="1"/>
  <c r="S31" i="3" l="1"/>
  <c r="S30" i="3"/>
  <c r="AG58" i="3"/>
  <c r="Q58" i="1"/>
  <c r="R58" i="1"/>
  <c r="Y26" i="1"/>
  <c r="J27" i="1"/>
  <c r="J26" i="1"/>
  <c r="S24" i="1"/>
  <c r="J25" i="1" l="1"/>
  <c r="S23" i="1"/>
  <c r="J24" i="1" l="1"/>
  <c r="S22" i="1" l="1"/>
  <c r="AB13" i="1"/>
  <c r="AB12" i="1"/>
  <c r="AB11" i="1"/>
  <c r="AB10" i="1"/>
  <c r="J23" i="1" l="1"/>
  <c r="J22" i="1"/>
  <c r="D19" i="1"/>
  <c r="D18" i="1"/>
  <c r="J21" i="1"/>
  <c r="J20" i="1" l="1"/>
  <c r="D17" i="1"/>
  <c r="D16" i="1"/>
  <c r="J19" i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S35" i="1" l="1"/>
  <c r="J35" i="1" l="1"/>
  <c r="J34" i="1" l="1"/>
  <c r="S33" i="1" l="1"/>
  <c r="J32" i="1" l="1"/>
  <c r="S31" i="1" l="1"/>
  <c r="S30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S26" i="1" l="1"/>
  <c r="S25" i="1" l="1"/>
  <c r="G22" i="1" l="1"/>
  <c r="G21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60" i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P24" i="1"/>
  <c r="M24" i="1"/>
  <c r="D24" i="1"/>
  <c r="AG23" i="1"/>
  <c r="AF23" i="1"/>
  <c r="AE23" i="1"/>
  <c r="AB23" i="1"/>
  <c r="Y23" i="1"/>
  <c r="V23" i="1"/>
  <c r="P23" i="1"/>
  <c r="M23" i="1"/>
  <c r="D23" i="1"/>
  <c r="AG22" i="1"/>
  <c r="AF22" i="1"/>
  <c r="AE22" i="1"/>
  <c r="AB22" i="1"/>
  <c r="Y22" i="1"/>
  <c r="V22" i="1"/>
  <c r="P22" i="1"/>
  <c r="M22" i="1"/>
  <c r="D22" i="1"/>
  <c r="AG21" i="1"/>
  <c r="AF21" i="1"/>
  <c r="AE21" i="1"/>
  <c r="AB21" i="1"/>
  <c r="Y21" i="1"/>
  <c r="V21" i="1"/>
  <c r="S21" i="1"/>
  <c r="P21" i="1"/>
  <c r="M21" i="1"/>
  <c r="D21" i="1"/>
  <c r="AG20" i="1"/>
  <c r="AF20" i="1"/>
  <c r="AE20" i="1"/>
  <c r="AB20" i="1"/>
  <c r="Y20" i="1"/>
  <c r="V20" i="1"/>
  <c r="S20" i="1"/>
  <c r="P20" i="1"/>
  <c r="M20" i="1"/>
  <c r="G20" i="1"/>
  <c r="D20" i="1"/>
  <c r="AG19" i="1"/>
  <c r="AF19" i="1"/>
  <c r="AE19" i="1"/>
  <c r="AB19" i="1"/>
  <c r="Y19" i="1"/>
  <c r="V19" i="1"/>
  <c r="S19" i="1"/>
  <c r="P19" i="1"/>
  <c r="M19" i="1"/>
  <c r="G19" i="1"/>
  <c r="AG18" i="1"/>
  <c r="AF18" i="1"/>
  <c r="AE18" i="1"/>
  <c r="AB18" i="1"/>
  <c r="Y18" i="1"/>
  <c r="V18" i="1"/>
  <c r="S18" i="1"/>
  <c r="P18" i="1"/>
  <c r="M18" i="1"/>
  <c r="G18" i="1"/>
  <c r="AG17" i="1"/>
  <c r="AF17" i="1"/>
  <c r="AE17" i="1"/>
  <c r="AB17" i="1"/>
  <c r="Y17" i="1"/>
  <c r="V17" i="1"/>
  <c r="S17" i="1"/>
  <c r="P17" i="1"/>
  <c r="M17" i="1"/>
  <c r="G17" i="1"/>
  <c r="AG16" i="1"/>
  <c r="AF16" i="1"/>
  <c r="AE16" i="1"/>
  <c r="AB16" i="1"/>
  <c r="Y16" i="1"/>
  <c r="V16" i="1"/>
  <c r="S16" i="1"/>
  <c r="P16" i="1"/>
  <c r="M16" i="1"/>
  <c r="G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Y13" i="1"/>
  <c r="V13" i="1"/>
  <c r="S13" i="1"/>
  <c r="P13" i="1"/>
  <c r="M13" i="1"/>
  <c r="D13" i="1"/>
  <c r="AG12" i="1"/>
  <c r="AF12" i="1"/>
  <c r="AE12" i="1"/>
  <c r="Y12" i="1"/>
  <c r="S12" i="1"/>
  <c r="P12" i="1"/>
  <c r="M12" i="1"/>
  <c r="D12" i="1"/>
  <c r="AG11" i="1"/>
  <c r="AF11" i="1"/>
  <c r="AE11" i="1"/>
  <c r="Y11" i="1"/>
  <c r="V11" i="1"/>
  <c r="S11" i="1"/>
  <c r="P11" i="1"/>
  <c r="M11" i="1"/>
  <c r="D11" i="1"/>
  <c r="AG10" i="1"/>
  <c r="AF10" i="1"/>
  <c r="AE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AZ58" i="3" l="1"/>
  <c r="BI58" i="3"/>
  <c r="BL57" i="3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<sst xmlns="http://schemas.openxmlformats.org/spreadsheetml/2006/main" count="218" uniqueCount="72">
  <si>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</si>
  <si>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</si>
  <si>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</si>
  <si>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</si>
  <si>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</si>
  <si>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</si>
  <si>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</si>
  <si>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</si>
  <si>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</si>
  <si>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</si>
  <si>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</si>
  <si>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</si>
  <si>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</si>
  <si>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</si>
  <si>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</si>
  <si>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</si>
  <si>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</si>
  <si>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</si>
  <si>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</si>
  <si>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</si>
  <si>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</si>
  <si>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</si>
  <si>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</si>
  <si>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</si>
  <si>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</si>
  <si>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</si>
  <si>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</si>
  <si>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</si>
  <si>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</si>
  <si>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</si>
  <si>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</si>
  <si>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</si>
  <si>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</si>
  <si>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</si>
  <si>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</si>
  <si>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</si>
  <si>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</si>
  <si>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</si>
  <si>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</si>
  <si>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</si>
  <si>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</si>
  <si>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</si>
  <si>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</si>
  <si>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</si>
  <si>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</si>
  <si>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</si>
  <si>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</si>
  <si>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</si>
  <si>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</si>
  <si>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</si>
  <si>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</si>
  <si>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</si>
  <si>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</si>
  <si>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</si>
  <si>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</si>
  <si>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</si>
  <si>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</si>
  <si>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</si>
  <si>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</si>
  <si>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</si>
  <si>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</si>
  <si>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</si>
  <si>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</si>
  <si>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</si>
  <si>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</si>
  <si>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</si>
  <si>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</si>
  <si>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</si>
  <si>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9. Peru:  Offical Hass projections provided by ProHass. Assume similar greenskin volumes to 2020.</t>
  </si>
  <si>
    <t>Colombia assumed: Shipping week 1, on the market week 3</t>
  </si>
  <si>
    <t>2021 Projected (in black) and actual supply (in colour) of avocados to the EU &amp; UK market ('000 4 kg cartons) [updated 25/6/2021]</t>
  </si>
  <si>
    <t>Comparison of estimates and actual shipments to EU &amp; UK in 2021 (Updated 25/6/2021)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</si>
</sst>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2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166" fontId="3" fillId="0" borderId="27" xfId="0" applyNumberFormat="1" applyFont="1" applyBorder="1"/>
    <xf numFmtId="166" fontId="3" fillId="0" borderId="2" xfId="0" applyNumberFormat="1" applyFont="1" applyBorder="1"/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25/6/2021)</a:t>
            </a:r>
          </a:p>
        </c:rich>
      </c:tx>
      <c:layout>
        <c:manualLayout>
          <c:xMode val="edge"/>
          <c:yMode val="edge"/>
          <c:x val="0.34696540768520007"/>
          <c:y val="8.8600843244944505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419.93174999999997</c:v>
                </c:pt>
                <c:pt idx="21">
                  <c:v>258.12700000000007</c:v>
                </c:pt>
                <c:pt idx="22">
                  <c:v>292.35199999999992</c:v>
                </c:pt>
                <c:pt idx="23">
                  <c:v>212.1925</c:v>
                </c:pt>
                <c:pt idx="24">
                  <c:v>78.681250000000006</c:v>
                </c:pt>
                <c:pt idx="25">
                  <c:v>95.933999999999997</c:v>
                </c:pt>
                <c:pt idx="26">
                  <c:v>124.08175000000001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195.88800000000001</c:v>
                </c:pt>
                <c:pt idx="15">
                  <c:v>192.98400000000001</c:v>
                </c:pt>
                <c:pt idx="16">
                  <c:v>338.18400000000003</c:v>
                </c:pt>
                <c:pt idx="17">
                  <c:v>371.71199999999999</c:v>
                </c:pt>
                <c:pt idx="18">
                  <c:v>305.18400000000003</c:v>
                </c:pt>
                <c:pt idx="19">
                  <c:v>275.61599999999999</c:v>
                </c:pt>
                <c:pt idx="20">
                  <c:v>224.4</c:v>
                </c:pt>
                <c:pt idx="21">
                  <c:v>237.072</c:v>
                </c:pt>
                <c:pt idx="22">
                  <c:v>136.488</c:v>
                </c:pt>
                <c:pt idx="23">
                  <c:v>126.72</c:v>
                </c:pt>
                <c:pt idx="24">
                  <c:v>58.344000000000001</c:v>
                </c:pt>
                <c:pt idx="25">
                  <c:v>106.392</c:v>
                </c:pt>
                <c:pt idx="26">
                  <c:v>93</c:v>
                </c:pt>
                <c:pt idx="27">
                  <c:v>169.75200000000001</c:v>
                </c:pt>
                <c:pt idx="28">
                  <c:v>176.88</c:v>
                </c:pt>
                <c:pt idx="29">
                  <c:v>240.24</c:v>
                </c:pt>
                <c:pt idx="30">
                  <c:v>253.44</c:v>
                </c:pt>
                <c:pt idx="31">
                  <c:v>190.08</c:v>
                </c:pt>
                <c:pt idx="32">
                  <c:v>153.12</c:v>
                </c:pt>
                <c:pt idx="33">
                  <c:v>95.04</c:v>
                </c:pt>
                <c:pt idx="34">
                  <c:v>95.04</c:v>
                </c:pt>
                <c:pt idx="35">
                  <c:v>105.6</c:v>
                </c:pt>
                <c:pt idx="36">
                  <c:v>84.48</c:v>
                </c:pt>
                <c:pt idx="37">
                  <c:v>55.44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525.88800000000003</c:v>
                </c:pt>
                <c:pt idx="12">
                  <c:v>569.71199999999999</c:v>
                </c:pt>
                <c:pt idx="13">
                  <c:v>588.72</c:v>
                </c:pt>
                <c:pt idx="14">
                  <c:v>598.75199999999995</c:v>
                </c:pt>
                <c:pt idx="15">
                  <c:v>475.72800000000001</c:v>
                </c:pt>
                <c:pt idx="16">
                  <c:v>413.68799999999999</c:v>
                </c:pt>
                <c:pt idx="17">
                  <c:v>421.08</c:v>
                </c:pt>
                <c:pt idx="18">
                  <c:v>397.05599999999998</c:v>
                </c:pt>
                <c:pt idx="19">
                  <c:v>403.65600000000001</c:v>
                </c:pt>
                <c:pt idx="20">
                  <c:v>271.65600000000001</c:v>
                </c:pt>
                <c:pt idx="21">
                  <c:v>248.68799999999999</c:v>
                </c:pt>
                <c:pt idx="22">
                  <c:v>237.072</c:v>
                </c:pt>
                <c:pt idx="23">
                  <c:v>243.14400000000001</c:v>
                </c:pt>
                <c:pt idx="24">
                  <c:v>255.28800000000001</c:v>
                </c:pt>
                <c:pt idx="25">
                  <c:v>322.08</c:v>
                </c:pt>
                <c:pt idx="26">
                  <c:v>348.48</c:v>
                </c:pt>
                <c:pt idx="27">
                  <c:v>380.16</c:v>
                </c:pt>
                <c:pt idx="28">
                  <c:v>364.32</c:v>
                </c:pt>
                <c:pt idx="29">
                  <c:v>353.76</c:v>
                </c:pt>
                <c:pt idx="30">
                  <c:v>380.16</c:v>
                </c:pt>
                <c:pt idx="31">
                  <c:v>295.68</c:v>
                </c:pt>
                <c:pt idx="32">
                  <c:v>285.12</c:v>
                </c:pt>
                <c:pt idx="33">
                  <c:v>229.68</c:v>
                </c:pt>
                <c:pt idx="34">
                  <c:v>221.76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52.8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10.56</c:v>
                </c:pt>
                <c:pt idx="7">
                  <c:v>195.36</c:v>
                </c:pt>
                <c:pt idx="8">
                  <c:v>278.52</c:v>
                </c:pt>
                <c:pt idx="9">
                  <c:v>277.99200000000002</c:v>
                </c:pt>
                <c:pt idx="10">
                  <c:v>279.57600000000002</c:v>
                </c:pt>
                <c:pt idx="11">
                  <c:v>315.74400000000003</c:v>
                </c:pt>
                <c:pt idx="12">
                  <c:v>415.536</c:v>
                </c:pt>
                <c:pt idx="13">
                  <c:v>501.6</c:v>
                </c:pt>
                <c:pt idx="14">
                  <c:v>568.91999999999996</c:v>
                </c:pt>
                <c:pt idx="15">
                  <c:v>631.48800000000006</c:v>
                </c:pt>
                <c:pt idx="16">
                  <c:v>538.03200000000004</c:v>
                </c:pt>
                <c:pt idx="17">
                  <c:v>613.00800000000004</c:v>
                </c:pt>
                <c:pt idx="18">
                  <c:v>489.45600000000002</c:v>
                </c:pt>
                <c:pt idx="19">
                  <c:v>493.68</c:v>
                </c:pt>
                <c:pt idx="20">
                  <c:v>250.27199999999999</c:v>
                </c:pt>
                <c:pt idx="21">
                  <c:v>509</c:v>
                </c:pt>
                <c:pt idx="22">
                  <c:v>500.25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1861.6963200000005</c:v>
                </c:pt>
                <c:pt idx="13">
                  <c:v>2592.4272000000001</c:v>
                </c:pt>
                <c:pt idx="14">
                  <c:v>2828.5487999999996</c:v>
                </c:pt>
                <c:pt idx="15">
                  <c:v>2792.74512</c:v>
                </c:pt>
                <c:pt idx="16">
                  <c:v>2650.2338399999999</c:v>
                </c:pt>
                <c:pt idx="17">
                  <c:v>3416.5771200000004</c:v>
                </c:pt>
                <c:pt idx="18">
                  <c:v>3112.0267200000008</c:v>
                </c:pt>
                <c:pt idx="19">
                  <c:v>3336.5798400000003</c:v>
                </c:pt>
                <c:pt idx="20">
                  <c:v>3105.6801600000003</c:v>
                </c:pt>
                <c:pt idx="21">
                  <c:v>2815.9612799999995</c:v>
                </c:pt>
                <c:pt idx="22">
                  <c:v>2736.36528</c:v>
                </c:pt>
                <c:pt idx="23">
                  <c:v>2753.31936</c:v>
                </c:pt>
                <c:pt idx="24">
                  <c:v>2704.7222400000005</c:v>
                </c:pt>
                <c:pt idx="25">
                  <c:v>3005.6400000000003</c:v>
                </c:pt>
                <c:pt idx="26">
                  <c:v>2997.6988799999999</c:v>
                </c:pt>
                <c:pt idx="27">
                  <c:v>3068.1182399999998</c:v>
                </c:pt>
                <c:pt idx="28">
                  <c:v>2977.8936000000003</c:v>
                </c:pt>
                <c:pt idx="29">
                  <c:v>2524.5052799999999</c:v>
                </c:pt>
                <c:pt idx="30">
                  <c:v>2473.9228800000001</c:v>
                </c:pt>
                <c:pt idx="31">
                  <c:v>2291.97408</c:v>
                </c:pt>
                <c:pt idx="32">
                  <c:v>2038.4812800000002</c:v>
                </c:pt>
                <c:pt idx="33">
                  <c:v>1324.7784000000001</c:v>
                </c:pt>
                <c:pt idx="34">
                  <c:v>591.82992000000002</c:v>
                </c:pt>
                <c:pt idx="35">
                  <c:v>337.92</c:v>
                </c:pt>
                <c:pt idx="36">
                  <c:v>120.89088000000001</c:v>
                </c:pt>
                <c:pt idx="37">
                  <c:v>58.080000000000005</c:v>
                </c:pt>
                <c:pt idx="38">
                  <c:v>47.52</c:v>
                </c:pt>
                <c:pt idx="39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2.7720000000000002</c:v>
                </c:pt>
                <c:pt idx="1">
                  <c:v>10.824</c:v>
                </c:pt>
                <c:pt idx="2">
                  <c:v>49.104000000000006</c:v>
                </c:pt>
                <c:pt idx="3">
                  <c:v>101.64</c:v>
                </c:pt>
                <c:pt idx="4">
                  <c:v>184.32479999999998</c:v>
                </c:pt>
                <c:pt idx="5">
                  <c:v>213.47749999999999</c:v>
                </c:pt>
                <c:pt idx="6">
                  <c:v>627.65949999995826</c:v>
                </c:pt>
                <c:pt idx="7">
                  <c:v>844.60347999999965</c:v>
                </c:pt>
                <c:pt idx="8">
                  <c:v>1088.309</c:v>
                </c:pt>
                <c:pt idx="9">
                  <c:v>914.601</c:v>
                </c:pt>
                <c:pt idx="10">
                  <c:v>1485.8289300000008</c:v>
                </c:pt>
                <c:pt idx="11">
                  <c:v>2060.6380000000004</c:v>
                </c:pt>
                <c:pt idx="12">
                  <c:v>2328.0200000000004</c:v>
                </c:pt>
                <c:pt idx="13">
                  <c:v>2647.1431299999999</c:v>
                </c:pt>
                <c:pt idx="14">
                  <c:v>2798.0454999999997</c:v>
                </c:pt>
                <c:pt idx="15">
                  <c:v>2758.7607499999999</c:v>
                </c:pt>
                <c:pt idx="16">
                  <c:v>2837.9680700000004</c:v>
                </c:pt>
                <c:pt idx="17">
                  <c:v>2553.9357999999997</c:v>
                </c:pt>
                <c:pt idx="18">
                  <c:v>2569.737000000001</c:v>
                </c:pt>
                <c:pt idx="19">
                  <c:v>2687.8002999999999</c:v>
                </c:pt>
                <c:pt idx="20">
                  <c:v>1952.4390000000001</c:v>
                </c:pt>
                <c:pt idx="21">
                  <c:v>3237.1244999999999</c:v>
                </c:pt>
                <c:pt idx="22">
                  <c:v>2560.8795000000005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4489795918367346E-2"/>
              <c:y val="0.281138858856974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836.35200000000009</c:v>
                </c:pt>
                <c:pt idx="12">
                  <c:v>889.15200000000004</c:v>
                </c:pt>
                <c:pt idx="13">
                  <c:v>908.16000000000008</c:v>
                </c:pt>
                <c:pt idx="14">
                  <c:v>912.38400000000001</c:v>
                </c:pt>
                <c:pt idx="15">
                  <c:v>804.14400000000001</c:v>
                </c:pt>
                <c:pt idx="16">
                  <c:v>681.38400000000001</c:v>
                </c:pt>
                <c:pt idx="17">
                  <c:v>658.68</c:v>
                </c:pt>
                <c:pt idx="18">
                  <c:v>603.76800000000003</c:v>
                </c:pt>
                <c:pt idx="19">
                  <c:v>580.79999999999995</c:v>
                </c:pt>
                <c:pt idx="20">
                  <c:v>390.72</c:v>
                </c:pt>
                <c:pt idx="21">
                  <c:v>400.75199999999995</c:v>
                </c:pt>
                <c:pt idx="22">
                  <c:v>380.15999999999997</c:v>
                </c:pt>
                <c:pt idx="23">
                  <c:v>412.89600000000002</c:v>
                </c:pt>
                <c:pt idx="24">
                  <c:v>432.16800000000001</c:v>
                </c:pt>
                <c:pt idx="25">
                  <c:v>562.31999999999994</c:v>
                </c:pt>
                <c:pt idx="26">
                  <c:v>601.92000000000007</c:v>
                </c:pt>
                <c:pt idx="27">
                  <c:v>570.24</c:v>
                </c:pt>
                <c:pt idx="28">
                  <c:v>517.44000000000005</c:v>
                </c:pt>
                <c:pt idx="29">
                  <c:v>448.8</c:v>
                </c:pt>
                <c:pt idx="30">
                  <c:v>475.20000000000005</c:v>
                </c:pt>
                <c:pt idx="31">
                  <c:v>401.28</c:v>
                </c:pt>
                <c:pt idx="32">
                  <c:v>369.6</c:v>
                </c:pt>
                <c:pt idx="33">
                  <c:v>285.12</c:v>
                </c:pt>
                <c:pt idx="34">
                  <c:v>232.32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52.8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36.96</c:v>
                </c:pt>
                <c:pt idx="7">
                  <c:v>317.85599999999999</c:v>
                </c:pt>
                <c:pt idx="8">
                  <c:v>521.928</c:v>
                </c:pt>
                <c:pt idx="9">
                  <c:v>648.91200000000003</c:v>
                </c:pt>
                <c:pt idx="10">
                  <c:v>475.46400000000006</c:v>
                </c:pt>
                <c:pt idx="11">
                  <c:v>508.72800000000007</c:v>
                </c:pt>
                <c:pt idx="12">
                  <c:v>753.72</c:v>
                </c:pt>
                <c:pt idx="13">
                  <c:v>873.31200000000001</c:v>
                </c:pt>
                <c:pt idx="14">
                  <c:v>874.10400000000004</c:v>
                </c:pt>
                <c:pt idx="15">
                  <c:v>907.10400000000004</c:v>
                </c:pt>
                <c:pt idx="16">
                  <c:v>762.43200000000002</c:v>
                </c:pt>
                <c:pt idx="17">
                  <c:v>850.08</c:v>
                </c:pt>
                <c:pt idx="18">
                  <c:v>625.94399999999996</c:v>
                </c:pt>
                <c:pt idx="19">
                  <c:v>620.4</c:v>
                </c:pt>
                <c:pt idx="20">
                  <c:v>308.61599999999999</c:v>
                </c:pt>
                <c:pt idx="21">
                  <c:v>615.39200000000005</c:v>
                </c:pt>
                <c:pt idx="22">
                  <c:v>593.5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142.95599999999999</c:v>
                </c:pt>
                <c:pt idx="1">
                  <c:v>163.04640000000001</c:v>
                </c:pt>
                <c:pt idx="2">
                  <c:v>147.84</c:v>
                </c:pt>
                <c:pt idx="3">
                  <c:v>274.56</c:v>
                </c:pt>
                <c:pt idx="4">
                  <c:v>205.92</c:v>
                </c:pt>
                <c:pt idx="5">
                  <c:v>127.056</c:v>
                </c:pt>
                <c:pt idx="6">
                  <c:v>227.92549999999983</c:v>
                </c:pt>
                <c:pt idx="7">
                  <c:v>210.56700000000001</c:v>
                </c:pt>
                <c:pt idx="8">
                  <c:v>297.72399999999999</c:v>
                </c:pt>
                <c:pt idx="9">
                  <c:v>159.9735</c:v>
                </c:pt>
                <c:pt idx="10">
                  <c:v>166.24975000000001</c:v>
                </c:pt>
                <c:pt idx="11">
                  <c:v>378.02300000000031</c:v>
                </c:pt>
                <c:pt idx="12">
                  <c:v>265.34274999999997</c:v>
                </c:pt>
                <c:pt idx="13">
                  <c:v>270.83600000000018</c:v>
                </c:pt>
                <c:pt idx="14">
                  <c:v>546.09200000000021</c:v>
                </c:pt>
                <c:pt idx="15">
                  <c:v>589.22525000000007</c:v>
                </c:pt>
                <c:pt idx="16">
                  <c:v>419.93174999999997</c:v>
                </c:pt>
                <c:pt idx="17">
                  <c:v>258.12700000000007</c:v>
                </c:pt>
                <c:pt idx="18">
                  <c:v>292.35199999999992</c:v>
                </c:pt>
                <c:pt idx="19">
                  <c:v>212.1925</c:v>
                </c:pt>
                <c:pt idx="20">
                  <c:v>78.681250000000006</c:v>
                </c:pt>
                <c:pt idx="21">
                  <c:v>95.933999999999997</c:v>
                </c:pt>
                <c:pt idx="22">
                  <c:v>124.08175000000001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2198.3755200000005</c:v>
                </c:pt>
                <c:pt idx="13">
                  <c:v>2883.0648000000001</c:v>
                </c:pt>
                <c:pt idx="14">
                  <c:v>3064.5119999999997</c:v>
                </c:pt>
                <c:pt idx="15">
                  <c:v>3155.89824</c:v>
                </c:pt>
                <c:pt idx="16">
                  <c:v>2931.6631199999997</c:v>
                </c:pt>
                <c:pt idx="17">
                  <c:v>3820.5921600000006</c:v>
                </c:pt>
                <c:pt idx="18">
                  <c:v>3362.9534400000007</c:v>
                </c:pt>
                <c:pt idx="19">
                  <c:v>3547.2201600000003</c:v>
                </c:pt>
                <c:pt idx="20">
                  <c:v>3276.0340800000004</c:v>
                </c:pt>
                <c:pt idx="21">
                  <c:v>2916.6772799999994</c:v>
                </c:pt>
                <c:pt idx="22">
                  <c:v>3077.07312</c:v>
                </c:pt>
                <c:pt idx="23">
                  <c:v>2972.5924799999998</c:v>
                </c:pt>
                <c:pt idx="24">
                  <c:v>2906.1542400000008</c:v>
                </c:pt>
                <c:pt idx="25">
                  <c:v>3150.0955200000003</c:v>
                </c:pt>
                <c:pt idx="26">
                  <c:v>3145.0320000000002</c:v>
                </c:pt>
                <c:pt idx="27">
                  <c:v>3191.8550399999999</c:v>
                </c:pt>
                <c:pt idx="28">
                  <c:v>3104.5080000000003</c:v>
                </c:pt>
                <c:pt idx="29">
                  <c:v>2590.6900799999999</c:v>
                </c:pt>
                <c:pt idx="30">
                  <c:v>2603.4148800000003</c:v>
                </c:pt>
                <c:pt idx="31">
                  <c:v>2332.2604799999999</c:v>
                </c:pt>
                <c:pt idx="32">
                  <c:v>2073.0124800000003</c:v>
                </c:pt>
                <c:pt idx="33">
                  <c:v>1353.5544000000002</c:v>
                </c:pt>
                <c:pt idx="34">
                  <c:v>603.34032000000002</c:v>
                </c:pt>
                <c:pt idx="35">
                  <c:v>360.94080000000002</c:v>
                </c:pt>
                <c:pt idx="36">
                  <c:v>138.15648000000002</c:v>
                </c:pt>
                <c:pt idx="37">
                  <c:v>58.080000000000005</c:v>
                </c:pt>
                <c:pt idx="38">
                  <c:v>56.152800000000006</c:v>
                </c:pt>
                <c:pt idx="39">
                  <c:v>35.508000000000003</c:v>
                </c:pt>
                <c:pt idx="40">
                  <c:v>26.8752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145.72799999999998</c:v>
                </c:pt>
                <c:pt idx="1">
                  <c:v>173.87040000000002</c:v>
                </c:pt>
                <c:pt idx="2">
                  <c:v>196.94400000000002</c:v>
                </c:pt>
                <c:pt idx="3">
                  <c:v>376.2</c:v>
                </c:pt>
                <c:pt idx="4">
                  <c:v>390.24479999999994</c:v>
                </c:pt>
                <c:pt idx="5">
                  <c:v>340.5335</c:v>
                </c:pt>
                <c:pt idx="6">
                  <c:v>855.58499999995809</c:v>
                </c:pt>
                <c:pt idx="7">
                  <c:v>1055.1704799999998</c:v>
                </c:pt>
                <c:pt idx="8">
                  <c:v>1386.0329999999999</c:v>
                </c:pt>
                <c:pt idx="9">
                  <c:v>1074.5744999999999</c:v>
                </c:pt>
                <c:pt idx="10">
                  <c:v>1652.0786800000008</c:v>
                </c:pt>
                <c:pt idx="11">
                  <c:v>2438.6610000000005</c:v>
                </c:pt>
                <c:pt idx="12">
                  <c:v>2593.3627500000002</c:v>
                </c:pt>
                <c:pt idx="13">
                  <c:v>2917.9791300000002</c:v>
                </c:pt>
                <c:pt idx="14">
                  <c:v>3344.1374999999998</c:v>
                </c:pt>
                <c:pt idx="15">
                  <c:v>3347.9859999999999</c:v>
                </c:pt>
                <c:pt idx="16">
                  <c:v>3257.8998200000005</c:v>
                </c:pt>
                <c:pt idx="17">
                  <c:v>2812.0627999999997</c:v>
                </c:pt>
                <c:pt idx="18">
                  <c:v>2862.0890000000009</c:v>
                </c:pt>
                <c:pt idx="19">
                  <c:v>2899.9928</c:v>
                </c:pt>
                <c:pt idx="20">
                  <c:v>2031.1202500000002</c:v>
                </c:pt>
                <c:pt idx="21">
                  <c:v>3333.0585000000001</c:v>
                </c:pt>
                <c:pt idx="22">
                  <c:v>2684.9612500000003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1768707482993196E-2"/>
              <c:y val="0.281138914261445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25/6/2021)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403.18939999999992</c:v>
                </c:pt>
                <c:pt idx="5">
                  <c:v>678.38979999999958</c:v>
                </c:pt>
                <c:pt idx="6">
                  <c:v>683.73404999999957</c:v>
                </c:pt>
                <c:pt idx="7">
                  <c:v>754.9824500000002</c:v>
                </c:pt>
                <c:pt idx="8">
                  <c:v>645.2131000000004</c:v>
                </c:pt>
                <c:pt idx="9">
                  <c:v>619.25485000000037</c:v>
                </c:pt>
                <c:pt idx="10">
                  <c:v>606.88006500000017</c:v>
                </c:pt>
                <c:pt idx="11">
                  <c:v>249.8895499999999</c:v>
                </c:pt>
                <c:pt idx="12">
                  <c:v>424.25420000000003</c:v>
                </c:pt>
                <c:pt idx="13">
                  <c:v>383.9397224999999</c:v>
                </c:pt>
                <c:pt idx="14">
                  <c:v>333.50639999999999</c:v>
                </c:pt>
                <c:pt idx="15">
                  <c:v>212.33659999999995</c:v>
                </c:pt>
                <c:pt idx="16">
                  <c:v>74.093100000000007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14.313000000000001</c:v>
                </c:pt>
                <c:pt idx="27">
                  <c:v>5.29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844.60347999999965</c:v>
                </c:pt>
                <c:pt idx="12">
                  <c:v>1088.309</c:v>
                </c:pt>
                <c:pt idx="13">
                  <c:v>914.601</c:v>
                </c:pt>
                <c:pt idx="14">
                  <c:v>1485.8289300000008</c:v>
                </c:pt>
                <c:pt idx="15">
                  <c:v>2060.6380000000004</c:v>
                </c:pt>
                <c:pt idx="16">
                  <c:v>2328.0200000000004</c:v>
                </c:pt>
                <c:pt idx="17">
                  <c:v>2647.1431299999999</c:v>
                </c:pt>
                <c:pt idx="18">
                  <c:v>2798.0454999999997</c:v>
                </c:pt>
                <c:pt idx="19">
                  <c:v>2758.7607499999999</c:v>
                </c:pt>
                <c:pt idx="20">
                  <c:v>2837.9680700000004</c:v>
                </c:pt>
                <c:pt idx="21">
                  <c:v>2553.9357999999997</c:v>
                </c:pt>
                <c:pt idx="22">
                  <c:v>2569.737000000001</c:v>
                </c:pt>
                <c:pt idx="23">
                  <c:v>2687.8002999999999</c:v>
                </c:pt>
                <c:pt idx="24">
                  <c:v>1952.4390000000001</c:v>
                </c:pt>
                <c:pt idx="25">
                  <c:v>3237.1244999999999</c:v>
                </c:pt>
                <c:pt idx="26">
                  <c:v>2560.8795000000005</c:v>
                </c:pt>
                <c:pt idx="27">
                  <c:v>2753.31936</c:v>
                </c:pt>
                <c:pt idx="28">
                  <c:v>2704.7222400000005</c:v>
                </c:pt>
                <c:pt idx="29">
                  <c:v>3005.6400000000003</c:v>
                </c:pt>
                <c:pt idx="30">
                  <c:v>2997.6988799999999</c:v>
                </c:pt>
                <c:pt idx="31">
                  <c:v>3068.1182399999998</c:v>
                </c:pt>
                <c:pt idx="32">
                  <c:v>2977.8936000000003</c:v>
                </c:pt>
                <c:pt idx="33">
                  <c:v>2524.5052799999999</c:v>
                </c:pt>
                <c:pt idx="34">
                  <c:v>2473.9228800000001</c:v>
                </c:pt>
                <c:pt idx="35">
                  <c:v>2291.97408</c:v>
                </c:pt>
                <c:pt idx="36">
                  <c:v>2038.4812800000002</c:v>
                </c:pt>
                <c:pt idx="37">
                  <c:v>1324.7784000000001</c:v>
                </c:pt>
                <c:pt idx="38">
                  <c:v>591.82992000000002</c:v>
                </c:pt>
                <c:pt idx="39">
                  <c:v>337.92</c:v>
                </c:pt>
                <c:pt idx="40">
                  <c:v>120.89088000000001</c:v>
                </c:pt>
                <c:pt idx="41">
                  <c:v>58.080000000000005</c:v>
                </c:pt>
                <c:pt idx="42">
                  <c:v>47.52</c:v>
                </c:pt>
                <c:pt idx="43">
                  <c:v>21.12</c:v>
                </c:pt>
                <c:pt idx="44">
                  <c:v>21.12</c:v>
                </c:pt>
                <c:pt idx="45">
                  <c:v>0</c:v>
                </c:pt>
                <c:pt idx="46">
                  <c:v>10.56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0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278.52</c:v>
                </c:pt>
                <c:pt idx="13">
                  <c:v>277.99200000000002</c:v>
                </c:pt>
                <c:pt idx="14">
                  <c:v>279.57600000000002</c:v>
                </c:pt>
                <c:pt idx="15">
                  <c:v>315.74400000000003</c:v>
                </c:pt>
                <c:pt idx="16">
                  <c:v>415.536</c:v>
                </c:pt>
                <c:pt idx="17">
                  <c:v>501.6</c:v>
                </c:pt>
                <c:pt idx="18">
                  <c:v>568.91999999999996</c:v>
                </c:pt>
                <c:pt idx="19">
                  <c:v>631.48800000000006</c:v>
                </c:pt>
                <c:pt idx="20">
                  <c:v>538.03200000000004</c:v>
                </c:pt>
                <c:pt idx="21">
                  <c:v>613.00800000000004</c:v>
                </c:pt>
                <c:pt idx="22">
                  <c:v>489.45600000000002</c:v>
                </c:pt>
                <c:pt idx="23">
                  <c:v>493.68</c:v>
                </c:pt>
                <c:pt idx="24">
                  <c:v>250.27199999999999</c:v>
                </c:pt>
                <c:pt idx="25">
                  <c:v>509</c:v>
                </c:pt>
                <c:pt idx="26">
                  <c:v>500.25</c:v>
                </c:pt>
                <c:pt idx="27">
                  <c:v>243.14400000000001</c:v>
                </c:pt>
                <c:pt idx="28">
                  <c:v>255.28800000000001</c:v>
                </c:pt>
                <c:pt idx="29">
                  <c:v>322.08</c:v>
                </c:pt>
                <c:pt idx="30">
                  <c:v>348.48</c:v>
                </c:pt>
                <c:pt idx="31">
                  <c:v>380.16</c:v>
                </c:pt>
                <c:pt idx="32">
                  <c:v>364.32</c:v>
                </c:pt>
                <c:pt idx="33">
                  <c:v>353.76</c:v>
                </c:pt>
                <c:pt idx="34">
                  <c:v>380.16</c:v>
                </c:pt>
                <c:pt idx="35">
                  <c:v>295.68</c:v>
                </c:pt>
                <c:pt idx="36">
                  <c:v>285.12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52.8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237.2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337.92</c:v>
                </c:pt>
                <c:pt idx="18">
                  <c:v>327.36</c:v>
                </c:pt>
                <c:pt idx="19">
                  <c:v>126.72</c:v>
                </c:pt>
                <c:pt idx="20">
                  <c:v>205.92</c:v>
                </c:pt>
                <c:pt idx="21">
                  <c:v>242.88</c:v>
                </c:pt>
                <c:pt idx="22">
                  <c:v>264</c:v>
                </c:pt>
                <c:pt idx="23">
                  <c:v>332.64</c:v>
                </c:pt>
                <c:pt idx="24">
                  <c:v>459.36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25/6/2021)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363.41275000000002</c:v>
                </c:pt>
                <c:pt idx="15">
                  <c:v>653.96450000000027</c:v>
                </c:pt>
                <c:pt idx="16">
                  <c:v>702.94824999999992</c:v>
                </c:pt>
                <c:pt idx="17">
                  <c:v>774.68162403200017</c:v>
                </c:pt>
                <c:pt idx="18">
                  <c:v>1030.3725254720002</c:v>
                </c:pt>
                <c:pt idx="19">
                  <c:v>1062.7229360480001</c:v>
                </c:pt>
                <c:pt idx="20">
                  <c:v>850.96851633599988</c:v>
                </c:pt>
                <c:pt idx="21">
                  <c:v>705.19900000000007</c:v>
                </c:pt>
                <c:pt idx="22">
                  <c:v>554.83999999999992</c:v>
                </c:pt>
                <c:pt idx="23">
                  <c:v>439.71249999999998</c:v>
                </c:pt>
                <c:pt idx="24">
                  <c:v>221.02525</c:v>
                </c:pt>
                <c:pt idx="25">
                  <c:v>277.92599999999999</c:v>
                </c:pt>
                <c:pt idx="26">
                  <c:v>280.08175</c:v>
                </c:pt>
                <c:pt idx="27">
                  <c:v>394.30512000000004</c:v>
                </c:pt>
                <c:pt idx="28">
                  <c:v>383.59199999999998</c:v>
                </c:pt>
                <c:pt idx="29">
                  <c:v>389.97552000000002</c:v>
                </c:pt>
                <c:pt idx="30">
                  <c:v>406.05312000000004</c:v>
                </c:pt>
                <c:pt idx="31">
                  <c:v>319.09680000000003</c:v>
                </c:pt>
                <c:pt idx="32">
                  <c:v>285.01440000000002</c:v>
                </c:pt>
                <c:pt idx="33">
                  <c:v>166.50480000000002</c:v>
                </c:pt>
                <c:pt idx="34">
                  <c:v>229.81200000000001</c:v>
                </c:pt>
                <c:pt idx="35">
                  <c:v>205.21639999999999</c:v>
                </c:pt>
                <c:pt idx="36">
                  <c:v>259.4162</c:v>
                </c:pt>
                <c:pt idx="37">
                  <c:v>201.9085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2807.3653999999997</c:v>
                </c:pt>
                <c:pt idx="5">
                  <c:v>2791.4277999999995</c:v>
                </c:pt>
                <c:pt idx="6">
                  <c:v>2801.7660499999997</c:v>
                </c:pt>
                <c:pt idx="7">
                  <c:v>2832.2854500000003</c:v>
                </c:pt>
                <c:pt idx="8">
                  <c:v>2576.0639000000001</c:v>
                </c:pt>
                <c:pt idx="9">
                  <c:v>2705.3043500000003</c:v>
                </c:pt>
                <c:pt idx="10">
                  <c:v>2793.0535649999583</c:v>
                </c:pt>
                <c:pt idx="11">
                  <c:v>2796.1130299999995</c:v>
                </c:pt>
                <c:pt idx="12">
                  <c:v>3484.5092</c:v>
                </c:pt>
                <c:pt idx="13">
                  <c:v>2745.8202225</c:v>
                </c:pt>
                <c:pt idx="14">
                  <c:v>3029.6763300000007</c:v>
                </c:pt>
                <c:pt idx="15">
                  <c:v>3554.4186000000009</c:v>
                </c:pt>
                <c:pt idx="16">
                  <c:v>3856.1862000000006</c:v>
                </c:pt>
                <c:pt idx="17">
                  <c:v>4362.2945243999993</c:v>
                </c:pt>
                <c:pt idx="18">
                  <c:v>4348.8689959999992</c:v>
                </c:pt>
                <c:pt idx="19">
                  <c:v>3946.7360467999997</c:v>
                </c:pt>
                <c:pt idx="20">
                  <c:v>3762.8586676000009</c:v>
                </c:pt>
                <c:pt idx="21">
                  <c:v>3599.0554464000002</c:v>
                </c:pt>
                <c:pt idx="22">
                  <c:v>3420.4803984000014</c:v>
                </c:pt>
                <c:pt idx="23">
                  <c:v>3629.1295479999999</c:v>
                </c:pt>
                <c:pt idx="24">
                  <c:v>2901.1331952</c:v>
                </c:pt>
                <c:pt idx="25">
                  <c:v>4695.959502092499</c:v>
                </c:pt>
                <c:pt idx="26">
                  <c:v>4021.0523554000001</c:v>
                </c:pt>
                <c:pt idx="27">
                  <c:v>3591.4466753699999</c:v>
                </c:pt>
                <c:pt idx="28">
                  <c:v>3662.6233066500004</c:v>
                </c:pt>
                <c:pt idx="29">
                  <c:v>4144.6115668500006</c:v>
                </c:pt>
                <c:pt idx="30">
                  <c:v>3972.2952562</c:v>
                </c:pt>
                <c:pt idx="31">
                  <c:v>4196.3419968499993</c:v>
                </c:pt>
                <c:pt idx="32">
                  <c:v>4092.4240208000001</c:v>
                </c:pt>
                <c:pt idx="33">
                  <c:v>3626.42503695</c:v>
                </c:pt>
                <c:pt idx="34">
                  <c:v>3943.4431203999998</c:v>
                </c:pt>
                <c:pt idx="35">
                  <c:v>3377.3584704</c:v>
                </c:pt>
                <c:pt idx="36">
                  <c:v>3402.8470315999998</c:v>
                </c:pt>
                <c:pt idx="37">
                  <c:v>2684.3192928000003</c:v>
                </c:pt>
                <c:pt idx="38">
                  <c:v>2071.2876147999996</c:v>
                </c:pt>
                <c:pt idx="39">
                  <c:v>2588.10455</c:v>
                </c:pt>
                <c:pt idx="40">
                  <c:v>2304.384055</c:v>
                </c:pt>
                <c:pt idx="41">
                  <c:v>2294.9817250000006</c:v>
                </c:pt>
                <c:pt idx="42">
                  <c:v>2403.2744275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3510.5170999999991</c:v>
                </c:pt>
                <c:pt idx="46">
                  <c:v>3493.824674999998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2376.9231224999999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25/6/2021)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403.18939999999992</c:v>
                </c:pt>
                <c:pt idx="5">
                  <c:v>678.38979999999958</c:v>
                </c:pt>
                <c:pt idx="6">
                  <c:v>683.73404999999957</c:v>
                </c:pt>
                <c:pt idx="7">
                  <c:v>754.9824500000002</c:v>
                </c:pt>
                <c:pt idx="8">
                  <c:v>645.2131000000004</c:v>
                </c:pt>
                <c:pt idx="9">
                  <c:v>619.25485000000037</c:v>
                </c:pt>
                <c:pt idx="10">
                  <c:v>606.88006500000017</c:v>
                </c:pt>
                <c:pt idx="11">
                  <c:v>249.8895499999999</c:v>
                </c:pt>
                <c:pt idx="12">
                  <c:v>424.25420000000003</c:v>
                </c:pt>
                <c:pt idx="13">
                  <c:v>383.9397224999999</c:v>
                </c:pt>
                <c:pt idx="14">
                  <c:v>333.50639999999999</c:v>
                </c:pt>
                <c:pt idx="15">
                  <c:v>212.33659999999995</c:v>
                </c:pt>
                <c:pt idx="16">
                  <c:v>74.093100000000007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14.313000000000001</c:v>
                </c:pt>
                <c:pt idx="27">
                  <c:v>5.29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419.93174999999997</c:v>
                </c:pt>
                <c:pt idx="21">
                  <c:v>258.12700000000007</c:v>
                </c:pt>
                <c:pt idx="22">
                  <c:v>292.35199999999992</c:v>
                </c:pt>
                <c:pt idx="23">
                  <c:v>212.1925</c:v>
                </c:pt>
                <c:pt idx="24">
                  <c:v>78.681250000000006</c:v>
                </c:pt>
                <c:pt idx="25">
                  <c:v>95.933999999999997</c:v>
                </c:pt>
                <c:pt idx="26">
                  <c:v>124.08175000000001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844.60347999999965</c:v>
                </c:pt>
                <c:pt idx="12">
                  <c:v>1088.309</c:v>
                </c:pt>
                <c:pt idx="13">
                  <c:v>914.601</c:v>
                </c:pt>
                <c:pt idx="14">
                  <c:v>1485.8289300000008</c:v>
                </c:pt>
                <c:pt idx="15">
                  <c:v>2060.6380000000004</c:v>
                </c:pt>
                <c:pt idx="16">
                  <c:v>2328.0200000000004</c:v>
                </c:pt>
                <c:pt idx="17">
                  <c:v>2647.1431299999999</c:v>
                </c:pt>
                <c:pt idx="18">
                  <c:v>2798.0454999999997</c:v>
                </c:pt>
                <c:pt idx="19">
                  <c:v>2758.7607499999999</c:v>
                </c:pt>
                <c:pt idx="20">
                  <c:v>2837.9680700000004</c:v>
                </c:pt>
                <c:pt idx="21">
                  <c:v>2553.9357999999997</c:v>
                </c:pt>
                <c:pt idx="22">
                  <c:v>2569.737000000001</c:v>
                </c:pt>
                <c:pt idx="23">
                  <c:v>2687.8002999999999</c:v>
                </c:pt>
                <c:pt idx="24">
                  <c:v>1952.4390000000001</c:v>
                </c:pt>
                <c:pt idx="25">
                  <c:v>3237.1244999999999</c:v>
                </c:pt>
                <c:pt idx="26">
                  <c:v>2560.8795000000005</c:v>
                </c:pt>
                <c:pt idx="27">
                  <c:v>2753.31936</c:v>
                </c:pt>
                <c:pt idx="28">
                  <c:v>2704.7222400000005</c:v>
                </c:pt>
                <c:pt idx="29">
                  <c:v>3005.6400000000003</c:v>
                </c:pt>
                <c:pt idx="30">
                  <c:v>2997.6988799999999</c:v>
                </c:pt>
                <c:pt idx="31">
                  <c:v>3068.1182399999998</c:v>
                </c:pt>
                <c:pt idx="32">
                  <c:v>2977.8936000000003</c:v>
                </c:pt>
                <c:pt idx="33">
                  <c:v>2524.5052799999999</c:v>
                </c:pt>
                <c:pt idx="34">
                  <c:v>2473.9228800000001</c:v>
                </c:pt>
                <c:pt idx="35">
                  <c:v>2291.97408</c:v>
                </c:pt>
                <c:pt idx="36">
                  <c:v>2038.4812800000002</c:v>
                </c:pt>
                <c:pt idx="37">
                  <c:v>1324.7784000000001</c:v>
                </c:pt>
                <c:pt idx="38">
                  <c:v>591.82992000000002</c:v>
                </c:pt>
                <c:pt idx="39">
                  <c:v>337.92</c:v>
                </c:pt>
                <c:pt idx="40">
                  <c:v>120.89088000000001</c:v>
                </c:pt>
                <c:pt idx="41">
                  <c:v>58.080000000000005</c:v>
                </c:pt>
                <c:pt idx="42">
                  <c:v>47.52</c:v>
                </c:pt>
                <c:pt idx="43">
                  <c:v>21.12</c:v>
                </c:pt>
                <c:pt idx="44">
                  <c:v>21.12</c:v>
                </c:pt>
                <c:pt idx="45">
                  <c:v>0</c:v>
                </c:pt>
                <c:pt idx="46">
                  <c:v>10.56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0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195.88800000000001</c:v>
                </c:pt>
                <c:pt idx="15">
                  <c:v>192.98400000000001</c:v>
                </c:pt>
                <c:pt idx="16">
                  <c:v>338.18400000000003</c:v>
                </c:pt>
                <c:pt idx="17">
                  <c:v>371.71199999999999</c:v>
                </c:pt>
                <c:pt idx="18">
                  <c:v>305.18400000000003</c:v>
                </c:pt>
                <c:pt idx="19">
                  <c:v>275.61599999999999</c:v>
                </c:pt>
                <c:pt idx="20">
                  <c:v>224.4</c:v>
                </c:pt>
                <c:pt idx="21">
                  <c:v>237.072</c:v>
                </c:pt>
                <c:pt idx="22">
                  <c:v>136.488</c:v>
                </c:pt>
                <c:pt idx="23">
                  <c:v>126.72</c:v>
                </c:pt>
                <c:pt idx="24">
                  <c:v>58.344000000000001</c:v>
                </c:pt>
                <c:pt idx="25">
                  <c:v>106.392</c:v>
                </c:pt>
                <c:pt idx="26">
                  <c:v>93</c:v>
                </c:pt>
                <c:pt idx="27">
                  <c:v>169.75200000000001</c:v>
                </c:pt>
                <c:pt idx="28">
                  <c:v>176.88</c:v>
                </c:pt>
                <c:pt idx="29">
                  <c:v>240.24</c:v>
                </c:pt>
                <c:pt idx="30">
                  <c:v>253.44</c:v>
                </c:pt>
                <c:pt idx="31">
                  <c:v>190.08</c:v>
                </c:pt>
                <c:pt idx="32">
                  <c:v>153.12</c:v>
                </c:pt>
                <c:pt idx="33">
                  <c:v>95.04</c:v>
                </c:pt>
                <c:pt idx="34">
                  <c:v>95.04</c:v>
                </c:pt>
                <c:pt idx="35">
                  <c:v>105.6</c:v>
                </c:pt>
                <c:pt idx="36">
                  <c:v>84.48</c:v>
                </c:pt>
                <c:pt idx="37">
                  <c:v>55.44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278.52</c:v>
                </c:pt>
                <c:pt idx="13">
                  <c:v>277.99200000000002</c:v>
                </c:pt>
                <c:pt idx="14">
                  <c:v>279.57600000000002</c:v>
                </c:pt>
                <c:pt idx="15">
                  <c:v>315.74400000000003</c:v>
                </c:pt>
                <c:pt idx="16">
                  <c:v>415.536</c:v>
                </c:pt>
                <c:pt idx="17">
                  <c:v>501.6</c:v>
                </c:pt>
                <c:pt idx="18">
                  <c:v>568.91999999999996</c:v>
                </c:pt>
                <c:pt idx="19">
                  <c:v>631.48800000000006</c:v>
                </c:pt>
                <c:pt idx="20">
                  <c:v>538.03200000000004</c:v>
                </c:pt>
                <c:pt idx="21">
                  <c:v>613.00800000000004</c:v>
                </c:pt>
                <c:pt idx="22">
                  <c:v>489.45600000000002</c:v>
                </c:pt>
                <c:pt idx="23">
                  <c:v>493.68</c:v>
                </c:pt>
                <c:pt idx="24">
                  <c:v>250.27199999999999</c:v>
                </c:pt>
                <c:pt idx="25">
                  <c:v>509</c:v>
                </c:pt>
                <c:pt idx="26">
                  <c:v>500.25</c:v>
                </c:pt>
                <c:pt idx="27">
                  <c:v>243.14400000000001</c:v>
                </c:pt>
                <c:pt idx="28">
                  <c:v>255.28800000000001</c:v>
                </c:pt>
                <c:pt idx="29">
                  <c:v>322.08</c:v>
                </c:pt>
                <c:pt idx="30">
                  <c:v>348.48</c:v>
                </c:pt>
                <c:pt idx="31">
                  <c:v>380.16</c:v>
                </c:pt>
                <c:pt idx="32">
                  <c:v>364.32</c:v>
                </c:pt>
                <c:pt idx="33">
                  <c:v>353.76</c:v>
                </c:pt>
                <c:pt idx="34">
                  <c:v>380.16</c:v>
                </c:pt>
                <c:pt idx="35">
                  <c:v>295.68</c:v>
                </c:pt>
                <c:pt idx="36">
                  <c:v>285.12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52.8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237.2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337.92</c:v>
                </c:pt>
                <c:pt idx="18">
                  <c:v>327.36</c:v>
                </c:pt>
                <c:pt idx="19">
                  <c:v>126.72</c:v>
                </c:pt>
                <c:pt idx="20">
                  <c:v>205.92</c:v>
                </c:pt>
                <c:pt idx="21">
                  <c:v>242.88</c:v>
                </c:pt>
                <c:pt idx="22">
                  <c:v>264</c:v>
                </c:pt>
                <c:pt idx="23">
                  <c:v>332.64</c:v>
                </c:pt>
                <c:pt idx="24">
                  <c:v>459.36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25/6/2021)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363.41275000000002</c:v>
                </c:pt>
                <c:pt idx="15">
                  <c:v>653.96450000000027</c:v>
                </c:pt>
                <c:pt idx="16">
                  <c:v>702.94824999999992</c:v>
                </c:pt>
                <c:pt idx="17">
                  <c:v>774.68162403200017</c:v>
                </c:pt>
                <c:pt idx="18">
                  <c:v>1030.3725254720002</c:v>
                </c:pt>
                <c:pt idx="19">
                  <c:v>1062.7229360480001</c:v>
                </c:pt>
                <c:pt idx="20">
                  <c:v>850.96851633599988</c:v>
                </c:pt>
                <c:pt idx="21">
                  <c:v>705.19900000000007</c:v>
                </c:pt>
                <c:pt idx="22">
                  <c:v>554.83999999999992</c:v>
                </c:pt>
                <c:pt idx="23">
                  <c:v>439.71249999999998</c:v>
                </c:pt>
                <c:pt idx="24">
                  <c:v>221.02525</c:v>
                </c:pt>
                <c:pt idx="25">
                  <c:v>277.92599999999999</c:v>
                </c:pt>
                <c:pt idx="26">
                  <c:v>280.08175</c:v>
                </c:pt>
                <c:pt idx="27">
                  <c:v>394.30512000000004</c:v>
                </c:pt>
                <c:pt idx="28">
                  <c:v>383.59199999999998</c:v>
                </c:pt>
                <c:pt idx="29">
                  <c:v>389.97552000000002</c:v>
                </c:pt>
                <c:pt idx="30">
                  <c:v>406.05312000000004</c:v>
                </c:pt>
                <c:pt idx="31">
                  <c:v>319.09680000000003</c:v>
                </c:pt>
                <c:pt idx="32">
                  <c:v>285.01440000000002</c:v>
                </c:pt>
                <c:pt idx="33">
                  <c:v>166.50480000000002</c:v>
                </c:pt>
                <c:pt idx="34">
                  <c:v>229.81200000000001</c:v>
                </c:pt>
                <c:pt idx="35">
                  <c:v>205.21639999999999</c:v>
                </c:pt>
                <c:pt idx="36">
                  <c:v>259.4162</c:v>
                </c:pt>
                <c:pt idx="37">
                  <c:v>201.9085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25/6/2021)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2807.3653999999997</c:v>
                </c:pt>
                <c:pt idx="5">
                  <c:v>2791.4277999999995</c:v>
                </c:pt>
                <c:pt idx="6">
                  <c:v>2801.7660499999997</c:v>
                </c:pt>
                <c:pt idx="7">
                  <c:v>2832.2854500000003</c:v>
                </c:pt>
                <c:pt idx="8">
                  <c:v>2576.0639000000001</c:v>
                </c:pt>
                <c:pt idx="9">
                  <c:v>2705.3043500000003</c:v>
                </c:pt>
                <c:pt idx="10">
                  <c:v>2793.0535649999583</c:v>
                </c:pt>
                <c:pt idx="11">
                  <c:v>2796.1130299999995</c:v>
                </c:pt>
                <c:pt idx="12">
                  <c:v>3484.5092</c:v>
                </c:pt>
                <c:pt idx="13">
                  <c:v>2745.8202225</c:v>
                </c:pt>
                <c:pt idx="14">
                  <c:v>3029.6763300000007</c:v>
                </c:pt>
                <c:pt idx="15">
                  <c:v>3554.4186000000009</c:v>
                </c:pt>
                <c:pt idx="16">
                  <c:v>3856.1862000000006</c:v>
                </c:pt>
                <c:pt idx="17">
                  <c:v>4362.2945243999993</c:v>
                </c:pt>
                <c:pt idx="18">
                  <c:v>4348.8689959999992</c:v>
                </c:pt>
                <c:pt idx="19">
                  <c:v>3946.7360467999997</c:v>
                </c:pt>
                <c:pt idx="20">
                  <c:v>3762.8586676000009</c:v>
                </c:pt>
                <c:pt idx="21">
                  <c:v>3599.0554464000002</c:v>
                </c:pt>
                <c:pt idx="22">
                  <c:v>3420.4803984000014</c:v>
                </c:pt>
                <c:pt idx="23">
                  <c:v>3629.1295479999999</c:v>
                </c:pt>
                <c:pt idx="24">
                  <c:v>2901.1331952</c:v>
                </c:pt>
                <c:pt idx="25">
                  <c:v>4695.959502092499</c:v>
                </c:pt>
                <c:pt idx="26">
                  <c:v>4021.0523554000001</c:v>
                </c:pt>
                <c:pt idx="27">
                  <c:v>3591.4466753699999</c:v>
                </c:pt>
                <c:pt idx="28">
                  <c:v>3662.6233066500004</c:v>
                </c:pt>
                <c:pt idx="29">
                  <c:v>4144.6115668500006</c:v>
                </c:pt>
                <c:pt idx="30">
                  <c:v>3972.2952562</c:v>
                </c:pt>
                <c:pt idx="31">
                  <c:v>4196.3419968499993</c:v>
                </c:pt>
                <c:pt idx="32">
                  <c:v>4092.4240208000001</c:v>
                </c:pt>
                <c:pt idx="33">
                  <c:v>3626.42503695</c:v>
                </c:pt>
                <c:pt idx="34">
                  <c:v>3943.4431203999998</c:v>
                </c:pt>
                <c:pt idx="35">
                  <c:v>3377.3584704</c:v>
                </c:pt>
                <c:pt idx="36">
                  <c:v>3402.8470315999998</c:v>
                </c:pt>
                <c:pt idx="37">
                  <c:v>2684.3192928000003</c:v>
                </c:pt>
                <c:pt idx="38">
                  <c:v>2071.2876147999996</c:v>
                </c:pt>
                <c:pt idx="39">
                  <c:v>2588.10455</c:v>
                </c:pt>
                <c:pt idx="40">
                  <c:v>2304.384055</c:v>
                </c:pt>
                <c:pt idx="41">
                  <c:v>2294.9817250000006</c:v>
                </c:pt>
                <c:pt idx="42">
                  <c:v>2403.2744275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3510.5170999999991</c:v>
                </c:pt>
                <c:pt idx="46">
                  <c:v>3493.824674999998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2376.9231224999999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25/6/2021)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3202.0713999999998</c:v>
                </c:pt>
                <c:pt idx="5">
                  <c:v>3176.2241999999997</c:v>
                </c:pt>
                <c:pt idx="6">
                  <c:v>3134.6060499999999</c:v>
                </c:pt>
                <c:pt idx="7">
                  <c:v>3357.3454500000003</c:v>
                </c:pt>
                <c:pt idx="8">
                  <c:v>2911.7339000000002</c:v>
                </c:pt>
                <c:pt idx="9">
                  <c:v>2966.1103500000004</c:v>
                </c:pt>
                <c:pt idx="10">
                  <c:v>3100.1290649999582</c:v>
                </c:pt>
                <c:pt idx="11">
                  <c:v>3143.1760299999996</c:v>
                </c:pt>
                <c:pt idx="12">
                  <c:v>4027.8912</c:v>
                </c:pt>
                <c:pt idx="13">
                  <c:v>3278.2137225000001</c:v>
                </c:pt>
                <c:pt idx="14">
                  <c:v>3393.0890800000006</c:v>
                </c:pt>
                <c:pt idx="15">
                  <c:v>4208.3831000000009</c:v>
                </c:pt>
                <c:pt idx="16">
                  <c:v>4559.1344500000005</c:v>
                </c:pt>
                <c:pt idx="17">
                  <c:v>5136.9761484319997</c:v>
                </c:pt>
                <c:pt idx="18">
                  <c:v>5379.2415214719995</c:v>
                </c:pt>
                <c:pt idx="19">
                  <c:v>5009.4589828480002</c:v>
                </c:pt>
                <c:pt idx="20">
                  <c:v>4613.8271839360004</c:v>
                </c:pt>
                <c:pt idx="21">
                  <c:v>4304.2544464000002</c:v>
                </c:pt>
                <c:pt idx="22">
                  <c:v>3975.3203984000011</c:v>
                </c:pt>
                <c:pt idx="23">
                  <c:v>4068.842048</c:v>
                </c:pt>
                <c:pt idx="24">
                  <c:v>3122.1584452000002</c:v>
                </c:pt>
                <c:pt idx="25">
                  <c:v>4973.8855020924993</c:v>
                </c:pt>
                <c:pt idx="26">
                  <c:v>4301.1341054000004</c:v>
                </c:pt>
                <c:pt idx="27">
                  <c:v>3985.7517953699999</c:v>
                </c:pt>
                <c:pt idx="28">
                  <c:v>4046.2153066500005</c:v>
                </c:pt>
                <c:pt idx="29">
                  <c:v>4534.5870868500006</c:v>
                </c:pt>
                <c:pt idx="30">
                  <c:v>4378.3483761999996</c:v>
                </c:pt>
                <c:pt idx="31">
                  <c:v>4515.4387968499996</c:v>
                </c:pt>
                <c:pt idx="32">
                  <c:v>4377.4384208000001</c:v>
                </c:pt>
                <c:pt idx="33">
                  <c:v>3792.9298369500002</c:v>
                </c:pt>
                <c:pt idx="34">
                  <c:v>4173.2551204000001</c:v>
                </c:pt>
                <c:pt idx="35">
                  <c:v>3582.5748703999998</c:v>
                </c:pt>
                <c:pt idx="36">
                  <c:v>3662.2632315999999</c:v>
                </c:pt>
                <c:pt idx="37">
                  <c:v>2886.2277928000003</c:v>
                </c:pt>
                <c:pt idx="38">
                  <c:v>2444.7880147999995</c:v>
                </c:pt>
                <c:pt idx="39">
                  <c:v>3004.53035</c:v>
                </c:pt>
                <c:pt idx="40">
                  <c:v>2566.0246550000002</c:v>
                </c:pt>
                <c:pt idx="41">
                  <c:v>2668.7317250000006</c:v>
                </c:pt>
                <c:pt idx="42">
                  <c:v>2741.0947274999999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3775.3253999999993</c:v>
                </c:pt>
                <c:pt idx="46">
                  <c:v>3967.650674999998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2758.7647225000001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25/6/2021)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3202.0713999999998</c:v>
                </c:pt>
                <c:pt idx="5">
                  <c:v>3176.2241999999997</c:v>
                </c:pt>
                <c:pt idx="6">
                  <c:v>3134.6060499999999</c:v>
                </c:pt>
                <c:pt idx="7">
                  <c:v>3357.3454500000003</c:v>
                </c:pt>
                <c:pt idx="8">
                  <c:v>2911.7339000000002</c:v>
                </c:pt>
                <c:pt idx="9">
                  <c:v>2966.1103500000004</c:v>
                </c:pt>
                <c:pt idx="10">
                  <c:v>3100.1290649999582</c:v>
                </c:pt>
                <c:pt idx="11">
                  <c:v>3143.1760299999996</c:v>
                </c:pt>
                <c:pt idx="12">
                  <c:v>4027.8912</c:v>
                </c:pt>
                <c:pt idx="13">
                  <c:v>3278.2137225000001</c:v>
                </c:pt>
                <c:pt idx="14">
                  <c:v>3393.0890800000006</c:v>
                </c:pt>
                <c:pt idx="15">
                  <c:v>4208.3831000000009</c:v>
                </c:pt>
                <c:pt idx="16">
                  <c:v>4559.1344500000005</c:v>
                </c:pt>
                <c:pt idx="17">
                  <c:v>5136.9761484319997</c:v>
                </c:pt>
                <c:pt idx="18">
                  <c:v>5379.2415214719995</c:v>
                </c:pt>
                <c:pt idx="19">
                  <c:v>5009.4589828480002</c:v>
                </c:pt>
                <c:pt idx="20">
                  <c:v>4613.8271839360004</c:v>
                </c:pt>
                <c:pt idx="21">
                  <c:v>4304.2544464000002</c:v>
                </c:pt>
                <c:pt idx="22">
                  <c:v>3975.3203984000011</c:v>
                </c:pt>
                <c:pt idx="23">
                  <c:v>4068.842048</c:v>
                </c:pt>
                <c:pt idx="24">
                  <c:v>3122.1584452000002</c:v>
                </c:pt>
                <c:pt idx="25">
                  <c:v>4973.8855020924993</c:v>
                </c:pt>
                <c:pt idx="26">
                  <c:v>4301.1341054000004</c:v>
                </c:pt>
                <c:pt idx="27">
                  <c:v>3985.7517953699999</c:v>
                </c:pt>
                <c:pt idx="28">
                  <c:v>4046.2153066500005</c:v>
                </c:pt>
                <c:pt idx="29">
                  <c:v>4534.5870868500006</c:v>
                </c:pt>
                <c:pt idx="30">
                  <c:v>4378.3483761999996</c:v>
                </c:pt>
                <c:pt idx="31">
                  <c:v>4515.4387968499996</c:v>
                </c:pt>
                <c:pt idx="32">
                  <c:v>4377.4384208000001</c:v>
                </c:pt>
                <c:pt idx="33">
                  <c:v>3792.9298369500002</c:v>
                </c:pt>
                <c:pt idx="34">
                  <c:v>4173.2551204000001</c:v>
                </c:pt>
                <c:pt idx="35">
                  <c:v>3582.5748703999998</c:v>
                </c:pt>
                <c:pt idx="36">
                  <c:v>3662.2632315999999</c:v>
                </c:pt>
                <c:pt idx="37">
                  <c:v>2886.2277928000003</c:v>
                </c:pt>
                <c:pt idx="38">
                  <c:v>2444.7880147999995</c:v>
                </c:pt>
                <c:pt idx="39">
                  <c:v>3004.53035</c:v>
                </c:pt>
                <c:pt idx="40">
                  <c:v>2566.0246550000002</c:v>
                </c:pt>
                <c:pt idx="41">
                  <c:v>2668.7317250000006</c:v>
                </c:pt>
                <c:pt idx="42">
                  <c:v>2741.0947274999999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3775.3253999999993</c:v>
                </c:pt>
                <c:pt idx="46">
                  <c:v>3967.650674999998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2758.7647225000001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310.464</c:v>
                </c:pt>
                <c:pt idx="12">
                  <c:v>319.44</c:v>
                </c:pt>
                <c:pt idx="13">
                  <c:v>319.44</c:v>
                </c:pt>
                <c:pt idx="14">
                  <c:v>313.63200000000001</c:v>
                </c:pt>
                <c:pt idx="15">
                  <c:v>328.416</c:v>
                </c:pt>
                <c:pt idx="16">
                  <c:v>267.69600000000003</c:v>
                </c:pt>
                <c:pt idx="17">
                  <c:v>237.6</c:v>
                </c:pt>
                <c:pt idx="18">
                  <c:v>206.71199999999999</c:v>
                </c:pt>
                <c:pt idx="19">
                  <c:v>177.14400000000001</c:v>
                </c:pt>
                <c:pt idx="20">
                  <c:v>119.06399999999999</c:v>
                </c:pt>
                <c:pt idx="21">
                  <c:v>152.06399999999999</c:v>
                </c:pt>
                <c:pt idx="22">
                  <c:v>143.08799999999999</c:v>
                </c:pt>
                <c:pt idx="23">
                  <c:v>169.75200000000001</c:v>
                </c:pt>
                <c:pt idx="24">
                  <c:v>176.88</c:v>
                </c:pt>
                <c:pt idx="25">
                  <c:v>240.24</c:v>
                </c:pt>
                <c:pt idx="26">
                  <c:v>253.44</c:v>
                </c:pt>
                <c:pt idx="27">
                  <c:v>190.08</c:v>
                </c:pt>
                <c:pt idx="28">
                  <c:v>153.12</c:v>
                </c:pt>
                <c:pt idx="29">
                  <c:v>95.04</c:v>
                </c:pt>
                <c:pt idx="30">
                  <c:v>95.04</c:v>
                </c:pt>
                <c:pt idx="31">
                  <c:v>105.6</c:v>
                </c:pt>
                <c:pt idx="32">
                  <c:v>84.48</c:v>
                </c:pt>
                <c:pt idx="33">
                  <c:v>55.44</c:v>
                </c:pt>
                <c:pt idx="34">
                  <c:v>10.56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26.4</c:v>
                </c:pt>
                <c:pt idx="8">
                  <c:v>122.496</c:v>
                </c:pt>
                <c:pt idx="9">
                  <c:v>243.40799999999999</c:v>
                </c:pt>
                <c:pt idx="10">
                  <c:v>370.92</c:v>
                </c:pt>
                <c:pt idx="11">
                  <c:v>195.88800000000001</c:v>
                </c:pt>
                <c:pt idx="12">
                  <c:v>192.98400000000001</c:v>
                </c:pt>
                <c:pt idx="13">
                  <c:v>338.18400000000003</c:v>
                </c:pt>
                <c:pt idx="14">
                  <c:v>371.71199999999999</c:v>
                </c:pt>
                <c:pt idx="15">
                  <c:v>305.18400000000003</c:v>
                </c:pt>
                <c:pt idx="16">
                  <c:v>275.61599999999999</c:v>
                </c:pt>
                <c:pt idx="17">
                  <c:v>224.4</c:v>
                </c:pt>
                <c:pt idx="18">
                  <c:v>237.072</c:v>
                </c:pt>
                <c:pt idx="19">
                  <c:v>136.488</c:v>
                </c:pt>
                <c:pt idx="20">
                  <c:v>126.72</c:v>
                </c:pt>
                <c:pt idx="21">
                  <c:v>58.344000000000001</c:v>
                </c:pt>
                <c:pt idx="22">
                  <c:v>106.392</c:v>
                </c:pt>
                <c:pt idx="23">
                  <c:v>93.25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0.55098</cdr:x>
      <cdr:y>0.52175</cdr:y>
    </cdr:from>
    <cdr:to>
      <cdr:x>0.55098</cdr:x>
      <cdr:y>0.62421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602530" y="2509667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0.55005</cdr:x>
      <cdr:y>0.28526</cdr:y>
    </cdr:from>
    <cdr:to>
      <cdr:x>0.55019</cdr:x>
      <cdr:y>0.37225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31515" y="1338966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0.55977</cdr:x>
      <cdr:y>0.2338</cdr:y>
    </cdr:from>
    <cdr:to>
      <cdr:x>0.56024</cdr:x>
      <cdr:y>0.31612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26121" y="1159815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0.26267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116" y="546958"/>
          <a:ext cx="2973611" cy="75606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0.55849</cdr:x>
      <cdr:y>0.23887</cdr:y>
    </cdr:from>
    <cdr:to>
      <cdr:x>0.55896</cdr:x>
      <cdr:y>0.32119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23803" y="1201310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0.25758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50" y="539533"/>
          <a:ext cx="2995133" cy="7558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South Africa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0.55064</cdr:x>
      <cdr:y>0.50592</cdr:y>
    </cdr:from>
    <cdr:to>
      <cdr:x>0.55172</cdr:x>
      <cdr:y>0.58551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669793" y="2616962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0.56435</cdr:x>
      <cdr:y>0.19763</cdr:y>
    </cdr:from>
    <cdr:to>
      <cdr:x>0.56455</cdr:x>
      <cdr:y>0.26193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04558" y="974336"/>
          <a:ext cx="1668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0.55292</cdr:x>
      <cdr:y>0.21592</cdr:y>
    </cdr:from>
    <cdr:to>
      <cdr:x>0.55343</cdr:x>
      <cdr:y>0.31393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75628" y="944427"/>
          <a:ext cx="4220" cy="4286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0.55857</cdr:x>
      <cdr:y>0.20901</cdr:y>
    </cdr:from>
    <cdr:to>
      <cdr:x>0.55882</cdr:x>
      <cdr:y>0.27651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45781" y="1033634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0.24653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42" y="475844"/>
          <a:ext cx="2947961" cy="74335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Q18" sqref="Q18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29" activePane="bottomRight" state="frozen"/>
      <selection activeCell="B1" sqref="B1"/>
      <selection pane="topRight" activeCell="D1" sqref="D1"/>
      <selection pane="bottomLeft" activeCell="B5" sqref="B5"/>
      <selection pane="bottomRight" activeCell="B1" sqref="B1:AJ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4" t="s">
        <v>56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1"/>
      <c r="AL1" s="1"/>
      <c r="AM1" s="2"/>
    </row>
    <row r="2" spans="1:42" ht="13.5" customHeight="1" thickBot="1" x14ac:dyDescent="0.25">
      <c r="B2" s="1"/>
      <c r="C2" s="1"/>
      <c r="D2" s="216" t="s">
        <v>0</v>
      </c>
      <c r="E2" s="217"/>
      <c r="F2" s="218"/>
      <c r="G2" s="216" t="s">
        <v>1</v>
      </c>
      <c r="H2" s="217"/>
      <c r="I2" s="218"/>
      <c r="J2" s="216" t="s">
        <v>2</v>
      </c>
      <c r="K2" s="217"/>
      <c r="L2" s="218"/>
      <c r="M2" s="216" t="s">
        <v>3</v>
      </c>
      <c r="N2" s="217"/>
      <c r="O2" s="218"/>
      <c r="P2" s="216" t="s">
        <v>4</v>
      </c>
      <c r="Q2" s="217"/>
      <c r="R2" s="217"/>
      <c r="S2" s="217" t="s">
        <v>5</v>
      </c>
      <c r="T2" s="217"/>
      <c r="U2" s="218"/>
      <c r="V2" s="216" t="s">
        <v>6</v>
      </c>
      <c r="W2" s="217"/>
      <c r="X2" s="218"/>
      <c r="Y2" s="216" t="s">
        <v>7</v>
      </c>
      <c r="Z2" s="217"/>
      <c r="AA2" s="218"/>
      <c r="AB2" s="35"/>
      <c r="AC2" s="35" t="s">
        <v>47</v>
      </c>
      <c r="AD2" s="35"/>
      <c r="AE2" s="101"/>
      <c r="AF2" s="35" t="s">
        <v>41</v>
      </c>
      <c r="AG2" s="36"/>
      <c r="AH2" s="216" t="s">
        <v>8</v>
      </c>
      <c r="AI2" s="217"/>
      <c r="AJ2" s="217"/>
      <c r="AK2" s="220"/>
      <c r="AL2" s="221"/>
      <c r="AM2" s="221"/>
    </row>
    <row r="3" spans="1:42" x14ac:dyDescent="0.2">
      <c r="A3" s="222" t="s">
        <v>9</v>
      </c>
      <c r="B3" s="222"/>
      <c r="C3" s="223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B29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6" t="s">
        <v>21</v>
      </c>
      <c r="C3" s="227"/>
      <c r="D3" s="228"/>
      <c r="E3" s="35"/>
      <c r="F3" s="35" t="s">
        <v>22</v>
      </c>
      <c r="G3" s="35"/>
      <c r="H3" s="226" t="s">
        <v>23</v>
      </c>
      <c r="I3" s="227"/>
      <c r="J3" s="228"/>
      <c r="K3" s="35"/>
      <c r="L3" s="35" t="s">
        <v>24</v>
      </c>
      <c r="M3" s="35"/>
      <c r="N3" s="226" t="s">
        <v>25</v>
      </c>
      <c r="O3" s="227"/>
      <c r="P3" s="228"/>
      <c r="Q3" s="96"/>
      <c r="R3" s="35" t="s">
        <v>26</v>
      </c>
      <c r="S3" s="35"/>
      <c r="T3" s="226" t="s">
        <v>27</v>
      </c>
      <c r="U3" s="227"/>
      <c r="V3" s="228"/>
      <c r="W3" s="35"/>
      <c r="X3" s="35" t="s">
        <v>28</v>
      </c>
      <c r="Y3" s="35"/>
      <c r="Z3" s="226" t="s">
        <v>29</v>
      </c>
      <c r="AA3" s="227"/>
      <c r="AB3" s="227"/>
      <c r="AC3" s="35"/>
      <c r="AD3" s="35" t="s">
        <v>30</v>
      </c>
      <c r="AE3" s="35"/>
      <c r="AF3" s="227" t="s">
        <v>31</v>
      </c>
      <c r="AG3" s="227"/>
      <c r="AH3" s="228"/>
      <c r="AI3" s="35"/>
      <c r="AJ3" s="35" t="s">
        <v>32</v>
      </c>
      <c r="AK3" s="35"/>
      <c r="AL3" s="226" t="s">
        <v>33</v>
      </c>
      <c r="AM3" s="227"/>
      <c r="AN3" s="228"/>
      <c r="AO3" s="63"/>
      <c r="AP3" s="35" t="s">
        <v>34</v>
      </c>
      <c r="AQ3" s="36"/>
      <c r="AR3" s="226" t="s">
        <v>35</v>
      </c>
      <c r="AS3" s="227"/>
      <c r="AT3" s="228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6" t="s">
        <v>42</v>
      </c>
      <c r="BE3" s="227"/>
      <c r="BF3" s="228"/>
      <c r="BG3" s="216" t="s">
        <v>43</v>
      </c>
      <c r="BH3" s="217"/>
      <c r="BI3" s="218"/>
      <c r="BJ3" s="229" t="s">
        <v>40</v>
      </c>
      <c r="BK3" s="230"/>
      <c r="BL3" s="231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482.77624999999989</v>
      </c>
      <c r="AQ6" s="39">
        <f>SUM(AO6:AP6)</f>
        <v>482.77624999999989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498.75</v>
      </c>
      <c r="M8" s="39">
        <f t="shared" si="16"/>
        <v>516.75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464.64</v>
      </c>
      <c r="BC8" s="39">
        <f t="shared" si="10"/>
        <v>464.64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>
        <v>68.64</v>
      </c>
      <c r="AJ9" s="15">
        <v>5.28</v>
      </c>
      <c r="AK9" s="121">
        <f>AI9+AJ9</f>
        <v>73.92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660</v>
      </c>
      <c r="BC9" s="39">
        <f t="shared" si="10"/>
        <v>660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403.18939999999992</v>
      </c>
      <c r="S10" s="39">
        <f t="shared" si="17"/>
        <v>403.18939999999992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>
        <v>142.95599999999999</v>
      </c>
      <c r="AJ10" s="15">
        <v>2.7720000000000002</v>
      </c>
      <c r="AK10" s="121">
        <f t="shared" ref="AK10:AK22" si="22">AI10+AJ10</f>
        <v>145.72799999999998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>
        <v>0</v>
      </c>
      <c r="BB10" s="39">
        <v>1019.04</v>
      </c>
      <c r="BC10" s="39">
        <f t="shared" si="10"/>
        <v>1019.04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678.38979999999958</v>
      </c>
      <c r="S11" s="39">
        <f t="shared" si="17"/>
        <v>678.38979999999958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>
        <v>163.04640000000001</v>
      </c>
      <c r="AJ11" s="15">
        <v>10.824</v>
      </c>
      <c r="AK11" s="121">
        <f t="shared" si="22"/>
        <v>173.87040000000002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>
        <v>0</v>
      </c>
      <c r="BB11" s="39">
        <v>776.16</v>
      </c>
      <c r="BC11" s="39">
        <f t="shared" si="10"/>
        <v>776.16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683.73404999999957</v>
      </c>
      <c r="S12" s="39">
        <f t="shared" si="17"/>
        <v>683.73404999999957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>
        <v>147.84</v>
      </c>
      <c r="AJ12" s="15">
        <v>49.104000000000006</v>
      </c>
      <c r="AK12" s="121">
        <f t="shared" si="22"/>
        <v>196.94400000000002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>
        <v>0</v>
      </c>
      <c r="BB12" s="39">
        <v>744.48</v>
      </c>
      <c r="BC12" s="39">
        <f t="shared" ref="BC12:BC57" si="23">SUM(BA12:BB12)</f>
        <v>744.48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754.9824500000002</v>
      </c>
      <c r="S13" s="39">
        <f t="shared" si="17"/>
        <v>754.9824500000002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>
        <v>274.56</v>
      </c>
      <c r="AJ13" s="15">
        <v>101.64</v>
      </c>
      <c r="AK13" s="121">
        <f t="shared" si="22"/>
        <v>376.2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>
        <v>0</v>
      </c>
      <c r="BB13" s="39">
        <v>617.76</v>
      </c>
      <c r="BC13" s="39">
        <f t="shared" si="23"/>
        <v>617.76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645.2131000000004</v>
      </c>
      <c r="S14" s="39">
        <f t="shared" si="17"/>
        <v>645.2131000000004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>
        <v>205.92</v>
      </c>
      <c r="AJ14" s="15">
        <v>184.32479999999998</v>
      </c>
      <c r="AK14" s="121">
        <f t="shared" si="22"/>
        <v>390.24479999999994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712.77011574999995</v>
      </c>
      <c r="AZ14" s="93">
        <f t="shared" si="24"/>
        <v>712.77011574999995</v>
      </c>
      <c r="BA14" s="88">
        <v>0</v>
      </c>
      <c r="BB14" s="39">
        <v>570.24</v>
      </c>
      <c r="BC14" s="39">
        <f t="shared" si="23"/>
        <v>570.24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2388.9626949499998</v>
      </c>
      <c r="BL14" s="94">
        <f t="shared" si="14"/>
        <v>2842.6550749499997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619.25485000000037</v>
      </c>
      <c r="S15" s="39">
        <f t="shared" si="17"/>
        <v>619.25485000000037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>
        <v>127.056</v>
      </c>
      <c r="AJ15" s="64">
        <v>213.47749999999999</v>
      </c>
      <c r="AK15" s="121">
        <f t="shared" si="22"/>
        <v>340.5335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310.7131032499999</v>
      </c>
      <c r="AZ15" s="93">
        <f t="shared" si="24"/>
        <v>310.7131032499999</v>
      </c>
      <c r="BA15" s="88">
        <v>0</v>
      </c>
      <c r="BB15" s="39">
        <v>396</v>
      </c>
      <c r="BC15" s="39">
        <f t="shared" si="23"/>
        <v>396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2207.4467032499997</v>
      </c>
      <c r="BL15" s="94">
        <f t="shared" si="14"/>
        <v>2684.1656032500005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>
        <v>17.5</v>
      </c>
      <c r="F16" s="15">
        <v>517.5</v>
      </c>
      <c r="G16" s="39">
        <f t="shared" si="15"/>
        <v>535</v>
      </c>
      <c r="H16" s="66">
        <v>25.5</v>
      </c>
      <c r="I16" s="66">
        <v>1065.8999999999999</v>
      </c>
      <c r="J16" s="58">
        <f t="shared" si="1"/>
        <v>1091.3999999999999</v>
      </c>
      <c r="K16" s="65">
        <v>35.25</v>
      </c>
      <c r="L16" s="65">
        <v>753.75</v>
      </c>
      <c r="M16" s="39">
        <f t="shared" si="16"/>
        <v>789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606.88006500000017</v>
      </c>
      <c r="S16" s="39">
        <f t="shared" si="17"/>
        <v>606.88006500000017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>
        <v>227.92549999999983</v>
      </c>
      <c r="AJ16" s="64">
        <v>627.65949999995826</v>
      </c>
      <c r="AK16" s="121">
        <f t="shared" si="22"/>
        <v>855.58499999995809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26.4</v>
      </c>
      <c r="AV16" s="65">
        <v>10.56</v>
      </c>
      <c r="AW16" s="86">
        <f t="shared" si="8"/>
        <v>36.96</v>
      </c>
      <c r="AX16" s="92">
        <v>0</v>
      </c>
      <c r="AY16" s="57">
        <v>696.18924924999953</v>
      </c>
      <c r="AZ16" s="93">
        <f t="shared" si="24"/>
        <v>696.18924924999953</v>
      </c>
      <c r="BA16" s="88">
        <v>0</v>
      </c>
      <c r="BB16" s="39">
        <v>237.2</v>
      </c>
      <c r="BC16" s="39">
        <f t="shared" si="23"/>
        <v>237.2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2654.9461716499991</v>
      </c>
      <c r="BL16" s="94">
        <f t="shared" si="14"/>
        <v>3158.8141716499995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>
        <v>1.25</v>
      </c>
      <c r="F17" s="15">
        <v>395</v>
      </c>
      <c r="G17" s="39">
        <f t="shared" si="15"/>
        <v>396.25</v>
      </c>
      <c r="H17" s="66">
        <v>6.375</v>
      </c>
      <c r="I17" s="66">
        <v>1058.25</v>
      </c>
      <c r="J17" s="58">
        <f>H17+I17</f>
        <v>1064.625</v>
      </c>
      <c r="K17" s="65">
        <v>12.75</v>
      </c>
      <c r="L17" s="65">
        <v>883.5</v>
      </c>
      <c r="M17" s="39">
        <f t="shared" si="16"/>
        <v>896.25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249.8895499999999</v>
      </c>
      <c r="S17" s="39">
        <f t="shared" si="17"/>
        <v>249.8895499999999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>
        <v>210.56700000000001</v>
      </c>
      <c r="AJ17" s="64">
        <v>844.60347999999965</v>
      </c>
      <c r="AK17" s="121">
        <f t="shared" si="22"/>
        <v>1055.1704799999998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122.496</v>
      </c>
      <c r="AV17" s="65">
        <v>195.36</v>
      </c>
      <c r="AW17" s="86">
        <f t="shared" si="8"/>
        <v>317.85599999999999</v>
      </c>
      <c r="AX17" s="92">
        <v>0</v>
      </c>
      <c r="AY17" s="57">
        <v>544.7246584999998</v>
      </c>
      <c r="AZ17" s="93">
        <f t="shared" si="24"/>
        <v>544.7246584999998</v>
      </c>
      <c r="BA17" s="88">
        <v>0</v>
      </c>
      <c r="BB17" s="39">
        <v>211.2</v>
      </c>
      <c r="BC17" s="39">
        <f t="shared" si="23"/>
        <v>211.2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2813.7143676357673</v>
      </c>
      <c r="BL17" s="94">
        <f t="shared" si="14"/>
        <v>3348.4134476357672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>
        <v>0</v>
      </c>
      <c r="F18" s="34">
        <v>495</v>
      </c>
      <c r="G18" s="39">
        <f t="shared" si="15"/>
        <v>495</v>
      </c>
      <c r="H18" s="66">
        <v>1.9124999999999999</v>
      </c>
      <c r="I18" s="66">
        <v>729.9375</v>
      </c>
      <c r="J18" s="58">
        <f t="shared" si="1"/>
        <v>731.85</v>
      </c>
      <c r="K18" s="65">
        <v>2.25</v>
      </c>
      <c r="L18" s="65">
        <v>969</v>
      </c>
      <c r="M18" s="39">
        <f t="shared" si="16"/>
        <v>971.25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424.25420000000003</v>
      </c>
      <c r="S18" s="39">
        <f t="shared" si="17"/>
        <v>424.25420000000003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>
        <v>297.72399999999999</v>
      </c>
      <c r="AJ18" s="64">
        <v>1088.309</v>
      </c>
      <c r="AK18" s="121">
        <f t="shared" si="22"/>
        <v>1386.0329999999999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243.40799999999999</v>
      </c>
      <c r="AV18" s="65">
        <v>278.52</v>
      </c>
      <c r="AW18" s="86">
        <f t="shared" ref="AW18:AW53" si="30">SUM(AU18:AV18)</f>
        <v>521.928</v>
      </c>
      <c r="AX18" s="92">
        <v>0</v>
      </c>
      <c r="AY18" s="57">
        <v>856.27210074999982</v>
      </c>
      <c r="AZ18" s="93">
        <f t="shared" si="24"/>
        <v>856.27210074999982</v>
      </c>
      <c r="BA18" s="88">
        <v>0</v>
      </c>
      <c r="BB18" s="39">
        <v>200.64</v>
      </c>
      <c r="BC18" s="39">
        <f t="shared" si="23"/>
        <v>200.64</v>
      </c>
      <c r="BD18" s="57">
        <v>0</v>
      </c>
      <c r="BE18" s="57">
        <v>12.909600000000001</v>
      </c>
      <c r="BF18" s="57">
        <f t="shared" si="21"/>
        <v>12.909600000000001</v>
      </c>
      <c r="BG18" s="15">
        <v>0</v>
      </c>
      <c r="BH18" s="78">
        <v>12.225</v>
      </c>
      <c r="BI18" s="39">
        <f t="shared" si="11"/>
        <v>12.225</v>
      </c>
      <c r="BJ18" s="94">
        <f t="shared" si="27"/>
        <v>547.74098000000004</v>
      </c>
      <c r="BK18" s="94">
        <f t="shared" si="27"/>
        <v>2888.4414979499998</v>
      </c>
      <c r="BL18" s="94">
        <f t="shared" si="14"/>
        <v>3436.1824779500002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>
        <v>0</v>
      </c>
      <c r="F19" s="15">
        <v>225</v>
      </c>
      <c r="G19" s="39">
        <f t="shared" si="15"/>
        <v>225</v>
      </c>
      <c r="H19" s="66">
        <v>5.7374999999999998</v>
      </c>
      <c r="I19" s="66">
        <v>696.15</v>
      </c>
      <c r="J19" s="58">
        <f t="shared" si="1"/>
        <v>701.88749999999993</v>
      </c>
      <c r="K19" s="65">
        <v>1.5</v>
      </c>
      <c r="L19" s="65">
        <v>624.75</v>
      </c>
      <c r="M19" s="39">
        <f t="shared" si="16"/>
        <v>626.25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383.9397224999999</v>
      </c>
      <c r="S19" s="39">
        <f t="shared" si="17"/>
        <v>383.9397224999999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>
        <v>159.9735</v>
      </c>
      <c r="AJ19" s="64">
        <v>914.601</v>
      </c>
      <c r="AK19" s="121">
        <f t="shared" si="22"/>
        <v>1074.5744999999999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>
        <v>370.92</v>
      </c>
      <c r="AV19" s="39">
        <v>277.99200000000002</v>
      </c>
      <c r="AW19" s="86">
        <f t="shared" si="30"/>
        <v>648.91200000000003</v>
      </c>
      <c r="AX19" s="92">
        <v>0</v>
      </c>
      <c r="AY19" s="57">
        <v>654.76446199999998</v>
      </c>
      <c r="AZ19" s="93">
        <f t="shared" si="24"/>
        <v>654.76446199999998</v>
      </c>
      <c r="BA19" s="88">
        <v>0</v>
      </c>
      <c r="BB19" s="39">
        <v>295.68</v>
      </c>
      <c r="BC19" s="39">
        <f t="shared" si="23"/>
        <v>295.68</v>
      </c>
      <c r="BD19" s="57">
        <v>0</v>
      </c>
      <c r="BE19" s="57">
        <v>51.638400000000004</v>
      </c>
      <c r="BF19" s="57">
        <f t="shared" si="21"/>
        <v>51.638400000000004</v>
      </c>
      <c r="BG19" s="15">
        <v>0</v>
      </c>
      <c r="BH19" s="78">
        <v>18.337499999999999</v>
      </c>
      <c r="BI19" s="39">
        <f t="shared" si="11"/>
        <v>18.337499999999999</v>
      </c>
      <c r="BJ19" s="94">
        <f t="shared" si="27"/>
        <v>457.12182000000007</v>
      </c>
      <c r="BK19" s="94">
        <f t="shared" si="27"/>
        <v>2687.1583191200002</v>
      </c>
      <c r="BL19" s="94">
        <f t="shared" si="14"/>
        <v>3144.2801391200005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>
        <v>0</v>
      </c>
      <c r="F20" s="15">
        <v>60</v>
      </c>
      <c r="G20" s="39">
        <f t="shared" si="15"/>
        <v>60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>
        <v>0</v>
      </c>
      <c r="R20" s="15">
        <v>333.50639999999999</v>
      </c>
      <c r="S20" s="39">
        <f>Q20+R20</f>
        <v>333.50639999999999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>
        <v>166.24975000000001</v>
      </c>
      <c r="AJ20" s="64">
        <v>1485.8289300000008</v>
      </c>
      <c r="AK20" s="121">
        <f t="shared" si="22"/>
        <v>1652.0786800000008</v>
      </c>
      <c r="AL20" s="67">
        <v>0</v>
      </c>
      <c r="AM20" s="67">
        <v>27.52</v>
      </c>
      <c r="AN20" s="58">
        <f t="shared" si="29"/>
        <v>27.52</v>
      </c>
      <c r="AO20" s="15">
        <v>0</v>
      </c>
      <c r="AP20" s="15">
        <v>0</v>
      </c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>
        <v>195.88800000000001</v>
      </c>
      <c r="AV20" s="15">
        <v>279.57600000000002</v>
      </c>
      <c r="AW20" s="86">
        <f t="shared" si="30"/>
        <v>475.46400000000006</v>
      </c>
      <c r="AX20" s="92">
        <v>0</v>
      </c>
      <c r="AY20" s="57">
        <v>411.71963799999997</v>
      </c>
      <c r="AZ20" s="93">
        <f t="shared" si="24"/>
        <v>411.71963799999997</v>
      </c>
      <c r="BA20" s="88">
        <v>0</v>
      </c>
      <c r="BB20" s="39">
        <v>227.04</v>
      </c>
      <c r="BC20" s="39">
        <f t="shared" si="23"/>
        <v>227.04</v>
      </c>
      <c r="BD20" s="57">
        <v>0</v>
      </c>
      <c r="BE20" s="57">
        <v>124.7004</v>
      </c>
      <c r="BF20" s="57">
        <f t="shared" si="21"/>
        <v>124.7004</v>
      </c>
      <c r="BG20" s="15">
        <v>0</v>
      </c>
      <c r="BH20" s="78">
        <v>18.337499999999999</v>
      </c>
      <c r="BI20" s="39">
        <f t="shared" si="11"/>
        <v>18.337499999999999</v>
      </c>
      <c r="BJ20" s="94">
        <f t="shared" si="27"/>
        <v>525.12491999999997</v>
      </c>
      <c r="BK20" s="94">
        <f t="shared" si="27"/>
        <v>2637.9934868</v>
      </c>
      <c r="BL20" s="94">
        <f t="shared" si="14"/>
        <v>3163.1184067999998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>
        <v>0</v>
      </c>
      <c r="F21" s="15">
        <v>0</v>
      </c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>
        <v>0</v>
      </c>
      <c r="R21" s="15">
        <v>212.33659999999995</v>
      </c>
      <c r="S21" s="39">
        <f t="shared" si="17"/>
        <v>212.33659999999995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>
        <v>378.02300000000031</v>
      </c>
      <c r="AJ21" s="64">
        <v>2060.6380000000004</v>
      </c>
      <c r="AK21" s="121">
        <f t="shared" si="22"/>
        <v>2438.6610000000005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310.464</v>
      </c>
      <c r="AS21" s="67">
        <v>525.88800000000003</v>
      </c>
      <c r="AT21" s="58">
        <f t="shared" si="28"/>
        <v>836.35200000000009</v>
      </c>
      <c r="AU21" s="15">
        <v>192.98400000000001</v>
      </c>
      <c r="AV21" s="15">
        <v>315.74400000000003</v>
      </c>
      <c r="AW21" s="86">
        <f t="shared" si="30"/>
        <v>508.72800000000007</v>
      </c>
      <c r="AX21" s="92">
        <v>0</v>
      </c>
      <c r="AY21" s="57">
        <v>569.42411899999979</v>
      </c>
      <c r="AZ21" s="93">
        <f t="shared" si="24"/>
        <v>569.42411899999979</v>
      </c>
      <c r="BA21" s="88">
        <v>0</v>
      </c>
      <c r="BB21" s="39">
        <v>205.92</v>
      </c>
      <c r="BC21" s="39">
        <f t="shared" si="23"/>
        <v>205.92</v>
      </c>
      <c r="BD21" s="57">
        <v>0</v>
      </c>
      <c r="BE21" s="57">
        <v>125</v>
      </c>
      <c r="BF21" s="57">
        <f t="shared" si="21"/>
        <v>125</v>
      </c>
      <c r="BG21" s="15">
        <v>0</v>
      </c>
      <c r="BH21" s="15">
        <v>48.9</v>
      </c>
      <c r="BI21" s="39">
        <f t="shared" si="11"/>
        <v>48.9</v>
      </c>
      <c r="BJ21" s="94">
        <f t="shared" si="27"/>
        <v>675.42630000000008</v>
      </c>
      <c r="BK21" s="94">
        <f t="shared" si="27"/>
        <v>3605.1622189999998</v>
      </c>
      <c r="BL21" s="94">
        <f t="shared" si="14"/>
        <v>4280.5885190000008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>
        <v>0</v>
      </c>
      <c r="R22" s="15">
        <v>74.093100000000007</v>
      </c>
      <c r="S22" s="39">
        <f t="shared" si="17"/>
        <v>74.093100000000007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1861.6963200000005</v>
      </c>
      <c r="AH22" s="58">
        <f t="shared" si="5"/>
        <v>2198.3755200000005</v>
      </c>
      <c r="AI22" s="33">
        <v>265.34274999999997</v>
      </c>
      <c r="AJ22" s="64">
        <v>2328.0200000000004</v>
      </c>
      <c r="AK22" s="121">
        <f t="shared" si="22"/>
        <v>2593.3627500000002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319.44</v>
      </c>
      <c r="AS22" s="67">
        <v>569.71199999999999</v>
      </c>
      <c r="AT22" s="58">
        <f>AR22+AS22</f>
        <v>889.15200000000004</v>
      </c>
      <c r="AU22" s="15">
        <v>338.18400000000003</v>
      </c>
      <c r="AV22" s="15">
        <v>415.536</v>
      </c>
      <c r="AW22" s="86">
        <f>SUM(AU22:AV22)</f>
        <v>753.72</v>
      </c>
      <c r="AX22" s="92">
        <v>0</v>
      </c>
      <c r="AY22" s="57">
        <v>159.0864</v>
      </c>
      <c r="AZ22" s="93">
        <f t="shared" si="24"/>
        <v>159.0864</v>
      </c>
      <c r="BA22" s="88">
        <v>0</v>
      </c>
      <c r="BB22" s="39">
        <v>306.24</v>
      </c>
      <c r="BC22" s="39">
        <f t="shared" si="23"/>
        <v>306.24</v>
      </c>
      <c r="BD22" s="57">
        <v>0</v>
      </c>
      <c r="BE22" s="57">
        <v>156.9744</v>
      </c>
      <c r="BF22" s="57">
        <f t="shared" si="21"/>
        <v>156.9744</v>
      </c>
      <c r="BG22" s="15">
        <v>0</v>
      </c>
      <c r="BH22" s="15">
        <v>118.08750000000001</v>
      </c>
      <c r="BI22" s="39">
        <f t="shared" si="11"/>
        <v>118.08750000000001</v>
      </c>
      <c r="BJ22" s="94">
        <f t="shared" ref="BJ22:BK25" si="32">B22+H22+N22+T22+Z22+AF22+AL22+AR22+AX22</f>
        <v>755.54070000000002</v>
      </c>
      <c r="BK22" s="94">
        <f t="shared" si="32"/>
        <v>3584.2305400000005</v>
      </c>
      <c r="BL22" s="94">
        <f t="shared" si="14"/>
        <v>4339.77124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>
        <v>0</v>
      </c>
      <c r="R23" s="65">
        <v>71.662999999999997</v>
      </c>
      <c r="S23" s="39">
        <f t="shared" si="17"/>
        <v>71.662999999999997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2592.4272000000001</v>
      </c>
      <c r="AH23" s="58">
        <f t="shared" si="5"/>
        <v>2883.0648000000001</v>
      </c>
      <c r="AI23" s="33">
        <v>270.83600000000018</v>
      </c>
      <c r="AJ23" s="64">
        <v>2647.1431299999999</v>
      </c>
      <c r="AK23" s="121">
        <f t="shared" ref="AK23:AK57" si="33">AI23+AJ23</f>
        <v>2917.9791300000002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319.44</v>
      </c>
      <c r="AS23" s="67">
        <v>588.72</v>
      </c>
      <c r="AT23" s="58">
        <f>AR23+AS23</f>
        <v>908.16000000000008</v>
      </c>
      <c r="AU23" s="15">
        <v>371.71199999999999</v>
      </c>
      <c r="AV23" s="15">
        <v>501.6</v>
      </c>
      <c r="AW23" s="86">
        <f>SUM(AU23:AV23)</f>
        <v>873.31200000000001</v>
      </c>
      <c r="AX23" s="92">
        <v>0</v>
      </c>
      <c r="AY23" s="57">
        <v>264</v>
      </c>
      <c r="AZ23" s="93">
        <f t="shared" si="24"/>
        <v>264</v>
      </c>
      <c r="BA23" s="88">
        <v>0</v>
      </c>
      <c r="BB23" s="39">
        <v>337.92</v>
      </c>
      <c r="BC23" s="39">
        <f t="shared" si="23"/>
        <v>337.92</v>
      </c>
      <c r="BD23" s="57">
        <v>0</v>
      </c>
      <c r="BE23" s="57">
        <v>124.7004</v>
      </c>
      <c r="BF23" s="57">
        <f t="shared" si="21"/>
        <v>124.7004</v>
      </c>
      <c r="BG23" s="15">
        <v>0</v>
      </c>
      <c r="BH23" s="15">
        <v>105.8625</v>
      </c>
      <c r="BI23" s="39">
        <f t="shared" si="11"/>
        <v>105.8625</v>
      </c>
      <c r="BJ23" s="94">
        <f t="shared" si="32"/>
        <v>742.21122403200002</v>
      </c>
      <c r="BK23" s="94">
        <f t="shared" si="32"/>
        <v>4495.0035544000002</v>
      </c>
      <c r="BL23" s="94">
        <f t="shared" si="14"/>
        <v>5237.2147784320005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>
        <v>0</v>
      </c>
      <c r="R24" s="65">
        <v>53.5</v>
      </c>
      <c r="S24" s="39">
        <f t="shared" si="17"/>
        <v>53.5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2828.5487999999996</v>
      </c>
      <c r="AH24" s="58">
        <f t="shared" si="5"/>
        <v>3064.5119999999997</v>
      </c>
      <c r="AI24" s="33">
        <v>546.09200000000021</v>
      </c>
      <c r="AJ24" s="74">
        <v>2798.0454999999997</v>
      </c>
      <c r="AK24" s="121">
        <f t="shared" si="33"/>
        <v>3344.1374999999998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313.63200000000001</v>
      </c>
      <c r="AS24" s="67">
        <v>598.75199999999995</v>
      </c>
      <c r="AT24" s="58">
        <f>AR24+AS24</f>
        <v>912.38400000000001</v>
      </c>
      <c r="AU24" s="65">
        <v>305.18400000000003</v>
      </c>
      <c r="AV24" s="65">
        <v>568.91999999999996</v>
      </c>
      <c r="AW24" s="86">
        <f>SUM(AU24:AV24)</f>
        <v>874.10400000000004</v>
      </c>
      <c r="AX24" s="92">
        <v>0</v>
      </c>
      <c r="AY24" s="57">
        <v>264</v>
      </c>
      <c r="AZ24" s="93">
        <f t="shared" si="24"/>
        <v>264</v>
      </c>
      <c r="BA24" s="88">
        <v>0</v>
      </c>
      <c r="BB24" s="39">
        <v>327.36</v>
      </c>
      <c r="BC24" s="39">
        <f t="shared" si="23"/>
        <v>327.36</v>
      </c>
      <c r="BD24" s="57">
        <v>0</v>
      </c>
      <c r="BE24" s="57">
        <v>125</v>
      </c>
      <c r="BF24" s="57">
        <f t="shared" si="21"/>
        <v>125</v>
      </c>
      <c r="BG24" s="15">
        <v>0</v>
      </c>
      <c r="BH24" s="15">
        <v>124.2</v>
      </c>
      <c r="BI24" s="39">
        <f t="shared" si="11"/>
        <v>124.2</v>
      </c>
      <c r="BJ24" s="94">
        <f t="shared" si="32"/>
        <v>728.69172547199992</v>
      </c>
      <c r="BK24" s="94">
        <f t="shared" si="32"/>
        <v>4214.3568560000003</v>
      </c>
      <c r="BL24" s="94">
        <f t="shared" si="14"/>
        <v>4943.0485814719996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>
        <v>0</v>
      </c>
      <c r="R25" s="65">
        <v>82.28</v>
      </c>
      <c r="S25" s="39">
        <f t="shared" si="17"/>
        <v>82.28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2792.74512</v>
      </c>
      <c r="AH25" s="58">
        <f t="shared" si="5"/>
        <v>3155.89824</v>
      </c>
      <c r="AI25" s="33">
        <v>589.22525000000007</v>
      </c>
      <c r="AJ25" s="74">
        <v>2758.7607499999999</v>
      </c>
      <c r="AK25" s="121">
        <f t="shared" si="33"/>
        <v>3347.9859999999999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328.416</v>
      </c>
      <c r="AS25" s="67">
        <v>475.72800000000001</v>
      </c>
      <c r="AT25" s="58">
        <f>AR25+AS25</f>
        <v>804.14400000000001</v>
      </c>
      <c r="AU25" s="65">
        <v>275.61599999999999</v>
      </c>
      <c r="AV25" s="65">
        <v>631.48800000000006</v>
      </c>
      <c r="AW25" s="86">
        <f>SUM(AU25:AV25)</f>
        <v>907.10400000000004</v>
      </c>
      <c r="AX25" s="92">
        <v>0</v>
      </c>
      <c r="AY25" s="57">
        <v>264</v>
      </c>
      <c r="AZ25" s="93">
        <f t="shared" si="24"/>
        <v>264</v>
      </c>
      <c r="BA25" s="88">
        <v>0</v>
      </c>
      <c r="BB25" s="39">
        <v>126.72</v>
      </c>
      <c r="BC25" s="39">
        <f t="shared" si="23"/>
        <v>126.72</v>
      </c>
      <c r="BD25" s="57">
        <v>0</v>
      </c>
      <c r="BE25" s="57">
        <v>62.4</v>
      </c>
      <c r="BF25" s="57">
        <f t="shared" si="21"/>
        <v>62.4</v>
      </c>
      <c r="BG25" s="39">
        <v>0</v>
      </c>
      <c r="BH25" s="39">
        <v>56.962500000000006</v>
      </c>
      <c r="BI25" s="39">
        <f t="shared" si="11"/>
        <v>56.962500000000006</v>
      </c>
      <c r="BJ25" s="94">
        <f t="shared" si="32"/>
        <v>889.450806048</v>
      </c>
      <c r="BK25" s="94">
        <f t="shared" si="32"/>
        <v>3840.0527568000002</v>
      </c>
      <c r="BL25" s="94">
        <f t="shared" si="14"/>
        <v>4729.503562848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>
        <v>0</v>
      </c>
      <c r="R26" s="65">
        <v>17.645</v>
      </c>
      <c r="S26" s="39">
        <f t="shared" si="17"/>
        <v>17.645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2650.2338399999999</v>
      </c>
      <c r="AH26" s="58">
        <f t="shared" si="5"/>
        <v>2931.6631199999997</v>
      </c>
      <c r="AI26" s="33">
        <v>419.93174999999997</v>
      </c>
      <c r="AJ26" s="74">
        <v>2837.9680700000004</v>
      </c>
      <c r="AK26" s="121">
        <f t="shared" si="33"/>
        <v>3257.8998200000005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267.69600000000003</v>
      </c>
      <c r="AS26" s="67">
        <v>413.68799999999999</v>
      </c>
      <c r="AT26" s="58">
        <f t="shared" si="28"/>
        <v>681.38400000000001</v>
      </c>
      <c r="AU26" s="65">
        <v>224.4</v>
      </c>
      <c r="AV26" s="65">
        <v>538.03200000000004</v>
      </c>
      <c r="AW26" s="86">
        <f t="shared" si="30"/>
        <v>762.43200000000002</v>
      </c>
      <c r="AX26" s="92">
        <v>0</v>
      </c>
      <c r="AY26" s="57">
        <v>52</v>
      </c>
      <c r="AZ26" s="93">
        <f t="shared" si="24"/>
        <v>52</v>
      </c>
      <c r="BA26" s="88">
        <v>0</v>
      </c>
      <c r="BB26" s="15">
        <v>205.92</v>
      </c>
      <c r="BC26" s="39">
        <f t="shared" si="23"/>
        <v>205.92</v>
      </c>
      <c r="BD26" s="57">
        <v>0</v>
      </c>
      <c r="BE26" s="57">
        <v>56.962500000000006</v>
      </c>
      <c r="BF26" s="57">
        <f t="shared" si="21"/>
        <v>56.962500000000006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755.76204633600003</v>
      </c>
      <c r="BK26" s="94">
        <f t="shared" ref="BK26:BK35" si="36">C26+I26+O26+U26+AA26+AG26+AM26+AS26+AY26</f>
        <v>3228.4129376000001</v>
      </c>
      <c r="BL26" s="94">
        <f t="shared" si="14"/>
        <v>3984.1749839359995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>
        <v>0</v>
      </c>
      <c r="R27" s="15">
        <v>3.335</v>
      </c>
      <c r="S27" s="39">
        <f t="shared" si="17"/>
        <v>3.335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3416.5771200000004</v>
      </c>
      <c r="AH27" s="58">
        <f t="shared" si="5"/>
        <v>3820.5921600000006</v>
      </c>
      <c r="AI27" s="33">
        <v>258.12700000000007</v>
      </c>
      <c r="AJ27" s="74">
        <v>2553.9357999999997</v>
      </c>
      <c r="AK27" s="121">
        <f t="shared" si="33"/>
        <v>2812.0627999999997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237.6</v>
      </c>
      <c r="AS27" s="67">
        <v>421.08</v>
      </c>
      <c r="AT27" s="58">
        <f t="shared" si="28"/>
        <v>658.68</v>
      </c>
      <c r="AU27" s="15">
        <v>237.072</v>
      </c>
      <c r="AV27" s="15">
        <v>613.00800000000004</v>
      </c>
      <c r="AW27" s="86">
        <f t="shared" si="30"/>
        <v>850.08</v>
      </c>
      <c r="AX27" s="92">
        <v>0</v>
      </c>
      <c r="AY27" s="57">
        <v>343</v>
      </c>
      <c r="AZ27" s="93">
        <f t="shared" si="24"/>
        <v>343</v>
      </c>
      <c r="BA27" s="88">
        <v>0</v>
      </c>
      <c r="BB27" s="15">
        <v>242.88</v>
      </c>
      <c r="BC27" s="39">
        <f t="shared" si="23"/>
        <v>242.88</v>
      </c>
      <c r="BD27" s="57">
        <v>0</v>
      </c>
      <c r="BE27" s="57">
        <v>26.400000000000002</v>
      </c>
      <c r="BF27" s="57">
        <f t="shared" si="21"/>
        <v>26.400000000000002</v>
      </c>
      <c r="BG27" s="39"/>
      <c r="BH27" s="39"/>
      <c r="BI27" s="39">
        <f t="shared" si="11"/>
        <v>0</v>
      </c>
      <c r="BJ27" s="94">
        <f t="shared" si="35"/>
        <v>851.61504000000002</v>
      </c>
      <c r="BK27" s="94">
        <f t="shared" si="36"/>
        <v>4340.1537664000007</v>
      </c>
      <c r="BL27" s="94">
        <f t="shared" si="14"/>
        <v>5191.7688064000013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>
        <v>0</v>
      </c>
      <c r="R28" s="15">
        <v>0</v>
      </c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3112.0267200000008</v>
      </c>
      <c r="AH28" s="58">
        <f t="shared" si="5"/>
        <v>3362.9534400000007</v>
      </c>
      <c r="AI28" s="72">
        <v>292.35199999999992</v>
      </c>
      <c r="AJ28" s="74">
        <v>2569.737000000001</v>
      </c>
      <c r="AK28" s="121">
        <f t="shared" si="33"/>
        <v>2862.0890000000009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206.71199999999999</v>
      </c>
      <c r="AS28" s="67">
        <v>397.05599999999998</v>
      </c>
      <c r="AT28" s="58">
        <f t="shared" si="28"/>
        <v>603.76800000000003</v>
      </c>
      <c r="AU28" s="15">
        <v>136.488</v>
      </c>
      <c r="AV28" s="15">
        <v>489.45600000000002</v>
      </c>
      <c r="AW28" s="86">
        <f t="shared" si="30"/>
        <v>625.94399999999996</v>
      </c>
      <c r="AX28" s="92">
        <v>0</v>
      </c>
      <c r="AY28" s="57">
        <v>343</v>
      </c>
      <c r="AZ28" s="93">
        <f t="shared" si="24"/>
        <v>343</v>
      </c>
      <c r="BA28" s="88">
        <v>0</v>
      </c>
      <c r="BB28" s="15">
        <v>264</v>
      </c>
      <c r="BC28" s="39">
        <f t="shared" si="23"/>
        <v>264</v>
      </c>
      <c r="BD28" s="57">
        <v>0</v>
      </c>
      <c r="BE28" s="57">
        <v>26.400000000000002</v>
      </c>
      <c r="BF28" s="57">
        <f t="shared" si="21"/>
        <v>26.400000000000002</v>
      </c>
      <c r="BG28" s="39"/>
      <c r="BH28" s="39"/>
      <c r="BI28" s="39">
        <f t="shared" si="11"/>
        <v>0</v>
      </c>
      <c r="BJ28" s="94">
        <f t="shared" si="35"/>
        <v>583.63872000000003</v>
      </c>
      <c r="BK28" s="94">
        <f t="shared" si="36"/>
        <v>3922.970118400001</v>
      </c>
      <c r="BL28" s="94">
        <f t="shared" si="14"/>
        <v>4506.6088384000013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>
        <v>0</v>
      </c>
      <c r="R29" s="15">
        <v>0</v>
      </c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3336.5798400000003</v>
      </c>
      <c r="AH29" s="58">
        <f t="shared" si="5"/>
        <v>3547.2201600000003</v>
      </c>
      <c r="AI29" s="72">
        <v>212.1925</v>
      </c>
      <c r="AJ29" s="74">
        <v>2687.8002999999999</v>
      </c>
      <c r="AK29" s="121">
        <f>AI29+AJ29</f>
        <v>2899.9928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177.14400000000001</v>
      </c>
      <c r="AS29" s="67">
        <v>403.65600000000001</v>
      </c>
      <c r="AT29" s="58">
        <f t="shared" si="28"/>
        <v>580.79999999999995</v>
      </c>
      <c r="AU29" s="15">
        <v>126.72</v>
      </c>
      <c r="AV29" s="15">
        <v>493.68</v>
      </c>
      <c r="AW29" s="86">
        <f t="shared" si="30"/>
        <v>620.4</v>
      </c>
      <c r="AX29" s="92">
        <v>0</v>
      </c>
      <c r="AY29" s="57">
        <v>343</v>
      </c>
      <c r="AZ29" s="93">
        <f t="shared" si="24"/>
        <v>343</v>
      </c>
      <c r="BA29" s="88">
        <v>0</v>
      </c>
      <c r="BB29" s="15">
        <v>332.64</v>
      </c>
      <c r="BC29" s="39">
        <f t="shared" si="23"/>
        <v>332.64</v>
      </c>
      <c r="BD29" s="57">
        <v>0</v>
      </c>
      <c r="BE29" s="57">
        <v>26.400000000000002</v>
      </c>
      <c r="BF29" s="57">
        <f t="shared" si="21"/>
        <v>26.400000000000002</v>
      </c>
      <c r="BG29" s="39"/>
      <c r="BH29" s="39"/>
      <c r="BI29" s="39">
        <f t="shared" si="11"/>
        <v>0</v>
      </c>
      <c r="BJ29" s="94">
        <f t="shared" si="35"/>
        <v>488.58431999999999</v>
      </c>
      <c r="BK29" s="94">
        <f t="shared" si="36"/>
        <v>4171.845088</v>
      </c>
      <c r="BL29" s="94">
        <f t="shared" si="14"/>
        <v>4660.429408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>
        <v>0</v>
      </c>
      <c r="R30" s="15">
        <v>0</v>
      </c>
      <c r="S30" s="39">
        <f t="shared" ref="S30:S31" si="37">Q30+R30</f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8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3105.6801600000003</v>
      </c>
      <c r="AH30" s="58">
        <f t="shared" si="5"/>
        <v>3276.0340800000004</v>
      </c>
      <c r="AI30" s="72">
        <v>78.681250000000006</v>
      </c>
      <c r="AJ30" s="74">
        <v>1952.4390000000001</v>
      </c>
      <c r="AK30" s="121">
        <f t="shared" si="33"/>
        <v>2031.1202500000002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119.06399999999999</v>
      </c>
      <c r="AS30" s="67">
        <v>271.65600000000001</v>
      </c>
      <c r="AT30" s="58">
        <f t="shared" si="28"/>
        <v>390.72</v>
      </c>
      <c r="AU30" s="15">
        <v>58.344000000000001</v>
      </c>
      <c r="AV30" s="15">
        <v>250.27199999999999</v>
      </c>
      <c r="AW30" s="86">
        <f t="shared" si="30"/>
        <v>308.61599999999999</v>
      </c>
      <c r="AX30" s="92">
        <v>0</v>
      </c>
      <c r="AY30" s="57">
        <v>369.46579661750002</v>
      </c>
      <c r="AZ30" s="93">
        <f t="shared" si="24"/>
        <v>369.46579661750002</v>
      </c>
      <c r="BA30" s="88">
        <v>0</v>
      </c>
      <c r="BB30" s="39">
        <v>459.36</v>
      </c>
      <c r="BC30" s="39">
        <f t="shared" si="23"/>
        <v>459.36</v>
      </c>
      <c r="BD30" s="57">
        <v>0</v>
      </c>
      <c r="BE30" s="57">
        <v>26.400000000000002</v>
      </c>
      <c r="BF30" s="57">
        <f t="shared" si="21"/>
        <v>26.400000000000002</v>
      </c>
      <c r="BG30" s="39"/>
      <c r="BH30" s="39"/>
      <c r="BI30" s="39">
        <f t="shared" si="11"/>
        <v>0</v>
      </c>
      <c r="BJ30" s="94">
        <f t="shared" si="35"/>
        <v>373.41791999999998</v>
      </c>
      <c r="BK30" s="94">
        <f t="shared" si="36"/>
        <v>3959.4641518175004</v>
      </c>
      <c r="BL30" s="94">
        <f t="shared" si="14"/>
        <v>4332.8820718175002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>
        <v>0</v>
      </c>
      <c r="R31" s="15">
        <v>0</v>
      </c>
      <c r="S31" s="39">
        <f t="shared" si="3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8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2815.9612799999995</v>
      </c>
      <c r="AH31" s="58">
        <f t="shared" si="5"/>
        <v>2916.6772799999994</v>
      </c>
      <c r="AI31" s="72">
        <v>95.933999999999997</v>
      </c>
      <c r="AJ31" s="74">
        <v>3237.1244999999999</v>
      </c>
      <c r="AK31" s="121">
        <f t="shared" si="33"/>
        <v>3333.0585000000001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152.06399999999999</v>
      </c>
      <c r="AS31" s="67">
        <v>248.68799999999999</v>
      </c>
      <c r="AT31" s="58">
        <f t="shared" si="28"/>
        <v>400.75199999999995</v>
      </c>
      <c r="AU31" s="65">
        <v>106.392</v>
      </c>
      <c r="AV31" s="15">
        <v>509</v>
      </c>
      <c r="AW31" s="86">
        <f t="shared" si="30"/>
        <v>615.39200000000005</v>
      </c>
      <c r="AX31" s="92">
        <v>0</v>
      </c>
      <c r="AY31" s="57">
        <v>710.77280689249983</v>
      </c>
      <c r="AZ31" s="93">
        <f t="shared" si="24"/>
        <v>710.77280689249983</v>
      </c>
      <c r="BA31" s="88"/>
      <c r="BB31" s="39"/>
      <c r="BC31" s="39">
        <f t="shared" si="23"/>
        <v>0</v>
      </c>
      <c r="BD31" s="57">
        <v>0</v>
      </c>
      <c r="BE31" s="57">
        <v>26.400000000000002</v>
      </c>
      <c r="BF31" s="57">
        <f t="shared" si="21"/>
        <v>26.400000000000002</v>
      </c>
      <c r="BG31" s="39"/>
      <c r="BH31" s="39"/>
      <c r="BI31" s="39">
        <f t="shared" si="11"/>
        <v>0</v>
      </c>
      <c r="BJ31" s="94">
        <f t="shared" si="35"/>
        <v>328.38</v>
      </c>
      <c r="BK31" s="94">
        <f t="shared" si="36"/>
        <v>3988.0842820924995</v>
      </c>
      <c r="BL31" s="94">
        <f t="shared" si="14"/>
        <v>4316.4642820924992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>
        <v>0</v>
      </c>
      <c r="R32" s="15">
        <v>14.313000000000001</v>
      </c>
      <c r="S32" s="39">
        <f>Q32+R32</f>
        <v>14.313000000000001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9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2736.36528</v>
      </c>
      <c r="AH32" s="58">
        <f t="shared" si="5"/>
        <v>3077.07312</v>
      </c>
      <c r="AI32" s="15">
        <v>124.08175000000001</v>
      </c>
      <c r="AJ32" s="15">
        <v>2560.8795000000005</v>
      </c>
      <c r="AK32" s="121">
        <f t="shared" si="33"/>
        <v>2684.9612500000003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143.08799999999999</v>
      </c>
      <c r="AS32" s="67">
        <v>237.072</v>
      </c>
      <c r="AT32" s="58">
        <f t="shared" si="28"/>
        <v>380.15999999999997</v>
      </c>
      <c r="AU32" s="65">
        <v>93.25</v>
      </c>
      <c r="AV32" s="15">
        <v>500.25</v>
      </c>
      <c r="AW32" s="86">
        <f t="shared" si="30"/>
        <v>593.5</v>
      </c>
      <c r="AX32" s="92">
        <v>0</v>
      </c>
      <c r="AY32" s="57">
        <v>671.1039609999998</v>
      </c>
      <c r="AZ32" s="93">
        <f t="shared" si="24"/>
        <v>671.1039609999998</v>
      </c>
      <c r="BA32" s="88"/>
      <c r="BB32" s="39"/>
      <c r="BC32" s="39">
        <f t="shared" si="23"/>
        <v>0</v>
      </c>
      <c r="BD32" s="57">
        <v>0</v>
      </c>
      <c r="BE32" s="57">
        <v>26.400000000000002</v>
      </c>
      <c r="BF32" s="57">
        <f t="shared" si="21"/>
        <v>26.400000000000002</v>
      </c>
      <c r="BG32" s="39"/>
      <c r="BH32" s="39"/>
      <c r="BI32" s="39">
        <f t="shared" si="11"/>
        <v>0</v>
      </c>
      <c r="BJ32" s="94">
        <f t="shared" si="35"/>
        <v>546.79584</v>
      </c>
      <c r="BK32" s="94">
        <f t="shared" si="36"/>
        <v>3892.6471354</v>
      </c>
      <c r="BL32" s="94">
        <f t="shared" si="14"/>
        <v>4439.4429753999993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>
        <v>0</v>
      </c>
      <c r="R33" s="15">
        <v>5.29</v>
      </c>
      <c r="S33" s="39">
        <f>Q33+R33</f>
        <v>5.29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9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2753.31936</v>
      </c>
      <c r="AH33" s="58">
        <f t="shared" si="5"/>
        <v>2972.5924799999998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169.75200000000001</v>
      </c>
      <c r="AS33" s="67">
        <v>243.14400000000001</v>
      </c>
      <c r="AT33" s="58">
        <f t="shared" si="28"/>
        <v>412.89600000000002</v>
      </c>
      <c r="AU33" s="65"/>
      <c r="AV33" s="15"/>
      <c r="AW33" s="86">
        <f t="shared" si="30"/>
        <v>0</v>
      </c>
      <c r="AX33" s="92">
        <v>0</v>
      </c>
      <c r="AY33" s="57">
        <v>323.86557136999994</v>
      </c>
      <c r="AZ33" s="93">
        <f t="shared" si="24"/>
        <v>323.86557136999994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394.30512000000004</v>
      </c>
      <c r="BK33" s="94">
        <f t="shared" si="36"/>
        <v>3586.1566753699999</v>
      </c>
      <c r="BL33" s="94">
        <f t="shared" si="14"/>
        <v>3980.4617953699999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9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2704.7222400000005</v>
      </c>
      <c r="AH34" s="58">
        <f t="shared" si="5"/>
        <v>2906.1542400000008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176.88</v>
      </c>
      <c r="AS34" s="67">
        <v>255.28800000000001</v>
      </c>
      <c r="AT34" s="58">
        <f t="shared" si="28"/>
        <v>432.16800000000001</v>
      </c>
      <c r="AU34" s="65"/>
      <c r="AV34" s="15"/>
      <c r="AW34" s="86">
        <f t="shared" si="30"/>
        <v>0</v>
      </c>
      <c r="AX34" s="92">
        <v>0</v>
      </c>
      <c r="AY34" s="57">
        <v>345.55792424999999</v>
      </c>
      <c r="AZ34" s="93">
        <f t="shared" si="24"/>
        <v>345.55792424999999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383.59199999999998</v>
      </c>
      <c r="BK34" s="94">
        <f t="shared" si="36"/>
        <v>3642.2833066500002</v>
      </c>
      <c r="BL34" s="94">
        <f t="shared" si="14"/>
        <v>4025.8753066500008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9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3005.6400000000003</v>
      </c>
      <c r="AH35" s="58">
        <f t="shared" si="5"/>
        <v>3150.0955200000003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240.24</v>
      </c>
      <c r="AS35" s="67">
        <v>322.08</v>
      </c>
      <c r="AT35" s="58">
        <f t="shared" si="28"/>
        <v>562.31999999999994</v>
      </c>
      <c r="AU35" s="125"/>
      <c r="AV35" s="126"/>
      <c r="AW35" s="86">
        <f t="shared" si="30"/>
        <v>0</v>
      </c>
      <c r="AX35" s="92">
        <v>0</v>
      </c>
      <c r="AY35" s="57">
        <v>390.17272524999998</v>
      </c>
      <c r="AZ35" s="93">
        <f t="shared" si="24"/>
        <v>390.17272524999998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389.97552000000002</v>
      </c>
      <c r="BK35" s="94">
        <f t="shared" si="36"/>
        <v>4090.0515668500002</v>
      </c>
      <c r="BL35" s="94">
        <f t="shared" si="14"/>
        <v>4480.0270868499993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9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2997.6988799999999</v>
      </c>
      <c r="AH36" s="58">
        <f t="shared" si="5"/>
        <v>3145.0320000000002</v>
      </c>
      <c r="AI36" s="15"/>
      <c r="AJ36" s="15"/>
      <c r="AK36" s="121">
        <f t="shared" si="33"/>
        <v>0</v>
      </c>
      <c r="AL36" s="67"/>
      <c r="AM36" s="67"/>
      <c r="AN36" s="58">
        <f t="shared" ref="AN36:AN57" si="40">AL36+AM36</f>
        <v>0</v>
      </c>
      <c r="AO36" s="15"/>
      <c r="AP36" s="15"/>
      <c r="AQ36" s="39">
        <f t="shared" ref="AQ36:AQ57" si="41">SUM(AO36:AP36)</f>
        <v>0</v>
      </c>
      <c r="AR36" s="79">
        <v>253.44</v>
      </c>
      <c r="AS36" s="79">
        <v>348.48</v>
      </c>
      <c r="AT36" s="58">
        <f t="shared" si="28"/>
        <v>601.92000000000007</v>
      </c>
      <c r="AU36" s="65"/>
      <c r="AV36" s="15"/>
      <c r="AW36" s="86">
        <f t="shared" si="30"/>
        <v>0</v>
      </c>
      <c r="AX36" s="92">
        <v>0</v>
      </c>
      <c r="AY36" s="57">
        <v>209.35568499999999</v>
      </c>
      <c r="AZ36" s="93">
        <f t="shared" si="24"/>
        <v>209.35568499999999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2">B36+H36+N36+T36+Z36+AF36+AL36+AR36+AX36</f>
        <v>406.05312000000004</v>
      </c>
      <c r="BK36" s="94">
        <f t="shared" ref="BK36:BK45" si="43">C36+I36+O36+U36+AA36+AG36+AM36+AS36+AY36</f>
        <v>3945.4152561999999</v>
      </c>
      <c r="BL36" s="94">
        <f t="shared" si="14"/>
        <v>4351.4683762000004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9"/>
        <v>0</v>
      </c>
      <c r="AC37" s="15"/>
      <c r="AD37" s="15"/>
      <c r="AE37" s="15">
        <f t="shared" si="34"/>
        <v>0</v>
      </c>
      <c r="AF37" s="67">
        <v>123.7368</v>
      </c>
      <c r="AG37" s="58">
        <v>3068.1182399999998</v>
      </c>
      <c r="AH37" s="58">
        <f t="shared" si="5"/>
        <v>3191.8550399999999</v>
      </c>
      <c r="AI37" s="15"/>
      <c r="AJ37" s="15"/>
      <c r="AK37" s="121">
        <f t="shared" si="33"/>
        <v>0</v>
      </c>
      <c r="AL37" s="67"/>
      <c r="AM37" s="67"/>
      <c r="AN37" s="58">
        <f t="shared" si="40"/>
        <v>0</v>
      </c>
      <c r="AO37" s="15"/>
      <c r="AP37" s="15"/>
      <c r="AQ37" s="39">
        <f t="shared" si="41"/>
        <v>0</v>
      </c>
      <c r="AR37" s="67">
        <v>190.08</v>
      </c>
      <c r="AS37" s="67">
        <v>380.16</v>
      </c>
      <c r="AT37" s="58">
        <f t="shared" si="28"/>
        <v>570.24</v>
      </c>
      <c r="AU37" s="65"/>
      <c r="AV37" s="15"/>
      <c r="AW37" s="86">
        <f t="shared" si="30"/>
        <v>0</v>
      </c>
      <c r="AX37" s="92">
        <v>0</v>
      </c>
      <c r="AY37" s="57">
        <v>210.11545224999998</v>
      </c>
      <c r="AZ37" s="93">
        <f t="shared" si="24"/>
        <v>210.11545224999998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2"/>
        <v>319.09680000000003</v>
      </c>
      <c r="BK37" s="94">
        <f t="shared" si="43"/>
        <v>4119.1617818499999</v>
      </c>
      <c r="BL37" s="94">
        <f t="shared" si="14"/>
        <v>4438.2585818500002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9"/>
        <v>0</v>
      </c>
      <c r="AC38" s="15"/>
      <c r="AD38" s="15"/>
      <c r="AE38" s="15">
        <f t="shared" si="34"/>
        <v>0</v>
      </c>
      <c r="AF38" s="67">
        <v>126.6144</v>
      </c>
      <c r="AG38" s="58">
        <v>2977.8936000000003</v>
      </c>
      <c r="AH38" s="58">
        <f t="shared" si="5"/>
        <v>3104.5080000000003</v>
      </c>
      <c r="AI38" s="15"/>
      <c r="AJ38" s="15"/>
      <c r="AK38" s="121">
        <f t="shared" si="33"/>
        <v>0</v>
      </c>
      <c r="AL38" s="67"/>
      <c r="AM38" s="67"/>
      <c r="AN38" s="58">
        <f t="shared" si="40"/>
        <v>0</v>
      </c>
      <c r="AO38" s="15"/>
      <c r="AP38" s="15"/>
      <c r="AQ38" s="39">
        <f t="shared" si="41"/>
        <v>0</v>
      </c>
      <c r="AR38" s="67">
        <v>153.12</v>
      </c>
      <c r="AS38" s="67">
        <v>364.32</v>
      </c>
      <c r="AT38" s="58">
        <f t="shared" si="28"/>
        <v>517.44000000000005</v>
      </c>
      <c r="AU38" s="15"/>
      <c r="AV38" s="15"/>
      <c r="AW38" s="86">
        <f t="shared" si="30"/>
        <v>0</v>
      </c>
      <c r="AX38" s="92">
        <v>0</v>
      </c>
      <c r="AY38" s="57">
        <v>275.96418079999989</v>
      </c>
      <c r="AZ38" s="93">
        <f t="shared" si="24"/>
        <v>275.96418079999989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2"/>
        <v>285.01440000000002</v>
      </c>
      <c r="BK38" s="94">
        <f t="shared" si="43"/>
        <v>4061.2240208000003</v>
      </c>
      <c r="BL38" s="94">
        <f t="shared" ref="BL38:BL57" si="44">D38+J38+P38+V38+AB38+AH38+AN38+AT38+AZ38</f>
        <v>4346.2384208000003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9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2524.5052799999999</v>
      </c>
      <c r="AH39" s="58">
        <f t="shared" si="5"/>
        <v>2590.6900799999999</v>
      </c>
      <c r="AI39" s="15"/>
      <c r="AJ39" s="15"/>
      <c r="AK39" s="121">
        <f t="shared" si="33"/>
        <v>0</v>
      </c>
      <c r="AL39" s="67"/>
      <c r="AM39" s="67"/>
      <c r="AN39" s="58">
        <f t="shared" si="40"/>
        <v>0</v>
      </c>
      <c r="AO39" s="15"/>
      <c r="AP39" s="15"/>
      <c r="AQ39" s="39">
        <f t="shared" si="41"/>
        <v>0</v>
      </c>
      <c r="AR39" s="67">
        <v>95.04</v>
      </c>
      <c r="AS39" s="67">
        <v>353.76</v>
      </c>
      <c r="AT39" s="58">
        <f t="shared" si="28"/>
        <v>448.8</v>
      </c>
      <c r="AU39" s="15"/>
      <c r="AV39" s="15"/>
      <c r="AW39" s="86">
        <f t="shared" si="30"/>
        <v>0</v>
      </c>
      <c r="AX39" s="92">
        <v>0</v>
      </c>
      <c r="AY39" s="57">
        <v>260.58431574999997</v>
      </c>
      <c r="AZ39" s="93">
        <f t="shared" si="24"/>
        <v>260.58431574999997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2"/>
        <v>166.50480000000002</v>
      </c>
      <c r="BK39" s="94">
        <f t="shared" si="43"/>
        <v>3528.7302869499995</v>
      </c>
      <c r="BL39" s="94">
        <f t="shared" si="44"/>
        <v>3695.2350869499996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8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2473.9228800000001</v>
      </c>
      <c r="AH40" s="58">
        <f t="shared" si="5"/>
        <v>2603.4148800000003</v>
      </c>
      <c r="AI40" s="15"/>
      <c r="AJ40" s="15"/>
      <c r="AK40" s="121">
        <f t="shared" si="33"/>
        <v>0</v>
      </c>
      <c r="AL40" s="67"/>
      <c r="AM40" s="67"/>
      <c r="AN40" s="58">
        <f t="shared" si="40"/>
        <v>0</v>
      </c>
      <c r="AO40" s="15"/>
      <c r="AP40" s="15"/>
      <c r="AQ40" s="39">
        <f t="shared" si="41"/>
        <v>0</v>
      </c>
      <c r="AR40" s="67">
        <v>95.04</v>
      </c>
      <c r="AS40" s="67">
        <v>380.16</v>
      </c>
      <c r="AT40" s="58">
        <f t="shared" si="28"/>
        <v>475.20000000000005</v>
      </c>
      <c r="AU40" s="15"/>
      <c r="AV40" s="15"/>
      <c r="AW40" s="86">
        <f t="shared" si="30"/>
        <v>0</v>
      </c>
      <c r="AX40" s="92">
        <v>0</v>
      </c>
      <c r="AY40" s="57">
        <v>475.89025000000004</v>
      </c>
      <c r="AZ40" s="93">
        <f t="shared" si="24"/>
        <v>475.89025000000004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2"/>
        <v>229.81200000000001</v>
      </c>
      <c r="BK40" s="94">
        <f t="shared" si="43"/>
        <v>3755.2975203999999</v>
      </c>
      <c r="BL40" s="94">
        <f t="shared" si="44"/>
        <v>3985.1095203999998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8"/>
        <v>0</v>
      </c>
      <c r="AC41" s="15"/>
      <c r="AD41" s="15"/>
      <c r="AE41" s="15">
        <f t="shared" si="34"/>
        <v>0</v>
      </c>
      <c r="AF41" s="67">
        <v>40.2864</v>
      </c>
      <c r="AG41" s="58">
        <v>2291.97408</v>
      </c>
      <c r="AH41" s="58">
        <f t="shared" si="5"/>
        <v>2332.2604799999999</v>
      </c>
      <c r="AI41" s="15"/>
      <c r="AJ41" s="15"/>
      <c r="AK41" s="121">
        <f t="shared" si="33"/>
        <v>0</v>
      </c>
      <c r="AL41" s="67"/>
      <c r="AM41" s="67"/>
      <c r="AN41" s="58">
        <f t="shared" si="40"/>
        <v>0</v>
      </c>
      <c r="AO41" s="15"/>
      <c r="AP41" s="15"/>
      <c r="AQ41" s="39">
        <f t="shared" si="41"/>
        <v>0</v>
      </c>
      <c r="AR41" s="67">
        <v>105.6</v>
      </c>
      <c r="AS41" s="67">
        <v>295.68</v>
      </c>
      <c r="AT41" s="58">
        <f t="shared" si="28"/>
        <v>401.28</v>
      </c>
      <c r="AU41" s="15"/>
      <c r="AV41" s="15"/>
      <c r="AW41" s="86">
        <f t="shared" si="30"/>
        <v>0</v>
      </c>
      <c r="AX41" s="92">
        <v>0</v>
      </c>
      <c r="AY41" s="57">
        <v>145</v>
      </c>
      <c r="AZ41" s="93">
        <f t="shared" si="24"/>
        <v>145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2"/>
        <v>151.16640000000001</v>
      </c>
      <c r="BK41" s="94">
        <f t="shared" si="43"/>
        <v>3157.9784703999999</v>
      </c>
      <c r="BL41" s="94">
        <f t="shared" si="44"/>
        <v>3309.1448703999995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8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2038.4812800000002</v>
      </c>
      <c r="AH42" s="58">
        <f t="shared" si="5"/>
        <v>2073.0124800000003</v>
      </c>
      <c r="AI42" s="15"/>
      <c r="AJ42" s="15"/>
      <c r="AK42" s="121">
        <f t="shared" si="33"/>
        <v>0</v>
      </c>
      <c r="AL42" s="67"/>
      <c r="AM42" s="67"/>
      <c r="AN42" s="58">
        <f t="shared" si="40"/>
        <v>0</v>
      </c>
      <c r="AO42" s="15"/>
      <c r="AP42" s="15"/>
      <c r="AQ42" s="39">
        <f t="shared" si="41"/>
        <v>0</v>
      </c>
      <c r="AR42" s="67">
        <v>84.48</v>
      </c>
      <c r="AS42" s="67">
        <v>285.12</v>
      </c>
      <c r="AT42" s="58">
        <f t="shared" si="28"/>
        <v>369.6</v>
      </c>
      <c r="AU42" s="15"/>
      <c r="AV42" s="15"/>
      <c r="AW42" s="86">
        <f t="shared" si="30"/>
        <v>0</v>
      </c>
      <c r="AX42" s="92">
        <v>0</v>
      </c>
      <c r="AY42" s="57">
        <v>340.79650000000004</v>
      </c>
      <c r="AZ42" s="93">
        <f t="shared" si="24"/>
        <v>340.79650000000004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2"/>
        <v>124.2912</v>
      </c>
      <c r="BK42" s="94">
        <f t="shared" si="43"/>
        <v>3036.5566215999997</v>
      </c>
      <c r="BL42" s="94">
        <f t="shared" si="44"/>
        <v>3160.8478215999999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8"/>
        <v>0</v>
      </c>
      <c r="AC43" s="15"/>
      <c r="AD43" s="15"/>
      <c r="AE43" s="15">
        <f t="shared" si="34"/>
        <v>0</v>
      </c>
      <c r="AF43" s="67">
        <v>28.776</v>
      </c>
      <c r="AG43" s="58">
        <v>1324.7784000000001</v>
      </c>
      <c r="AH43" s="58">
        <f t="shared" si="5"/>
        <v>1353.5544000000002</v>
      </c>
      <c r="AI43" s="15"/>
      <c r="AJ43" s="15"/>
      <c r="AK43" s="121">
        <f t="shared" si="33"/>
        <v>0</v>
      </c>
      <c r="AL43" s="67"/>
      <c r="AM43" s="67"/>
      <c r="AN43" s="58">
        <f t="shared" si="40"/>
        <v>0</v>
      </c>
      <c r="AO43" s="15"/>
      <c r="AP43" s="15"/>
      <c r="AQ43" s="39">
        <f t="shared" si="41"/>
        <v>0</v>
      </c>
      <c r="AR43" s="67">
        <v>55.44</v>
      </c>
      <c r="AS43" s="67">
        <v>229.68</v>
      </c>
      <c r="AT43" s="58">
        <f t="shared" si="28"/>
        <v>285.12</v>
      </c>
      <c r="AU43" s="15"/>
      <c r="AV43" s="15"/>
      <c r="AW43" s="86">
        <f t="shared" si="30"/>
        <v>0</v>
      </c>
      <c r="AX43" s="92">
        <v>0</v>
      </c>
      <c r="AY43" s="57">
        <v>215.78975</v>
      </c>
      <c r="AZ43" s="93">
        <f t="shared" si="24"/>
        <v>215.78975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2"/>
        <v>89.495999999999995</v>
      </c>
      <c r="BK43" s="94">
        <f t="shared" si="43"/>
        <v>2089.2414428000002</v>
      </c>
      <c r="BL43" s="94">
        <f t="shared" si="44"/>
        <v>2178.7374428000003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8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591.82992000000002</v>
      </c>
      <c r="AH44" s="58">
        <f t="shared" si="5"/>
        <v>603.34032000000002</v>
      </c>
      <c r="AI44" s="15"/>
      <c r="AJ44" s="15"/>
      <c r="AK44" s="121">
        <f t="shared" si="33"/>
        <v>0</v>
      </c>
      <c r="AL44" s="67"/>
      <c r="AM44" s="67"/>
      <c r="AN44" s="58">
        <f t="shared" si="40"/>
        <v>0</v>
      </c>
      <c r="AO44" s="15"/>
      <c r="AP44" s="15"/>
      <c r="AQ44" s="39">
        <f t="shared" si="41"/>
        <v>0</v>
      </c>
      <c r="AR44" s="67">
        <v>10.56</v>
      </c>
      <c r="AS44" s="67">
        <v>221.76</v>
      </c>
      <c r="AT44" s="58">
        <f t="shared" si="28"/>
        <v>232.32</v>
      </c>
      <c r="AU44" s="15"/>
      <c r="AV44" s="15"/>
      <c r="AW44" s="86">
        <f t="shared" si="30"/>
        <v>0</v>
      </c>
      <c r="AX44" s="92">
        <v>0</v>
      </c>
      <c r="AY44" s="57">
        <v>268.38625000000002</v>
      </c>
      <c r="AZ44" s="93">
        <f t="shared" si="24"/>
        <v>268.38625000000002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2"/>
        <v>27.3504</v>
      </c>
      <c r="BK44" s="94">
        <f t="shared" si="43"/>
        <v>1312.3602148</v>
      </c>
      <c r="BL44" s="94">
        <f t="shared" si="44"/>
        <v>1339.7106148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8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337.92</v>
      </c>
      <c r="AH45" s="58">
        <f t="shared" si="5"/>
        <v>360.94080000000002</v>
      </c>
      <c r="AI45" s="15"/>
      <c r="AJ45" s="15"/>
      <c r="AK45" s="121">
        <f t="shared" si="33"/>
        <v>0</v>
      </c>
      <c r="AL45" s="67"/>
      <c r="AM45" s="67"/>
      <c r="AN45" s="58">
        <f t="shared" si="40"/>
        <v>0</v>
      </c>
      <c r="AO45" s="15"/>
      <c r="AP45" s="15"/>
      <c r="AQ45" s="39">
        <f t="shared" si="41"/>
        <v>0</v>
      </c>
      <c r="AR45" s="67">
        <v>0</v>
      </c>
      <c r="AS45" s="67">
        <v>237.6</v>
      </c>
      <c r="AT45" s="58">
        <f t="shared" si="28"/>
        <v>237.6</v>
      </c>
      <c r="AU45" s="15"/>
      <c r="AV45" s="15"/>
      <c r="AW45" s="86">
        <f t="shared" si="30"/>
        <v>0</v>
      </c>
      <c r="AX45" s="92">
        <v>0</v>
      </c>
      <c r="AY45" s="57">
        <v>506.87175000000002</v>
      </c>
      <c r="AZ45" s="93">
        <f t="shared" si="24"/>
        <v>506.87175000000002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2"/>
        <v>28.300800000000002</v>
      </c>
      <c r="BK45" s="94">
        <f t="shared" si="43"/>
        <v>1164.7117499999999</v>
      </c>
      <c r="BL45" s="94">
        <f t="shared" si="44"/>
        <v>1193.0125499999999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5">B46+C46</f>
        <v>0</v>
      </c>
      <c r="E46" s="65"/>
      <c r="F46" s="65"/>
      <c r="G46" s="39">
        <f t="shared" ref="G46:G57" si="46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8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120.89088000000001</v>
      </c>
      <c r="AH46" s="58">
        <f t="shared" si="5"/>
        <v>138.15648000000002</v>
      </c>
      <c r="AI46" s="72"/>
      <c r="AJ46" s="72"/>
      <c r="AK46" s="121">
        <f t="shared" si="33"/>
        <v>0</v>
      </c>
      <c r="AL46" s="67"/>
      <c r="AM46" s="67"/>
      <c r="AN46" s="58">
        <f t="shared" si="40"/>
        <v>0</v>
      </c>
      <c r="AO46" s="15"/>
      <c r="AP46" s="15"/>
      <c r="AQ46" s="39">
        <f t="shared" si="41"/>
        <v>0</v>
      </c>
      <c r="AR46" s="67">
        <v>0</v>
      </c>
      <c r="AS46" s="67">
        <v>179.52</v>
      </c>
      <c r="AT46" s="58">
        <f t="shared" si="28"/>
        <v>179.52</v>
      </c>
      <c r="AU46" s="15"/>
      <c r="AV46" s="15"/>
      <c r="AW46" s="86">
        <f t="shared" si="30"/>
        <v>0</v>
      </c>
      <c r="AX46" s="92">
        <v>0</v>
      </c>
      <c r="AY46" s="57">
        <v>384.74700000000001</v>
      </c>
      <c r="AZ46" s="93">
        <f t="shared" si="24"/>
        <v>384.74700000000001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7">B46+H46+N46+T46+Z46+AF46+AL46+AR46+AX46</f>
        <v>17.265600000000003</v>
      </c>
      <c r="BK46" s="94">
        <f t="shared" ref="BK46:BK57" si="48">C46+I46+O46+U46+AA46+AG46+AM46+AS46+AY46</f>
        <v>685.15787999999998</v>
      </c>
      <c r="BL46" s="94">
        <f t="shared" si="44"/>
        <v>702.42348000000004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5"/>
        <v>0</v>
      </c>
      <c r="E47" s="65"/>
      <c r="F47" s="65"/>
      <c r="G47" s="39">
        <f t="shared" si="46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8"/>
        <v>5.08</v>
      </c>
      <c r="AC47" s="15"/>
      <c r="AD47" s="15"/>
      <c r="AE47" s="15">
        <f t="shared" si="34"/>
        <v>0</v>
      </c>
      <c r="AF47" s="67">
        <v>0</v>
      </c>
      <c r="AG47" s="58">
        <v>58.080000000000005</v>
      </c>
      <c r="AH47" s="58">
        <f t="shared" si="5"/>
        <v>58.080000000000005</v>
      </c>
      <c r="AI47" s="72"/>
      <c r="AJ47" s="72"/>
      <c r="AK47" s="121">
        <f t="shared" si="33"/>
        <v>0</v>
      </c>
      <c r="AL47" s="67"/>
      <c r="AM47" s="67"/>
      <c r="AN47" s="58">
        <f t="shared" si="40"/>
        <v>0</v>
      </c>
      <c r="AO47" s="15"/>
      <c r="AP47" s="15"/>
      <c r="AQ47" s="39">
        <f t="shared" si="41"/>
        <v>0</v>
      </c>
      <c r="AR47" s="67">
        <v>0</v>
      </c>
      <c r="AS47" s="67">
        <v>158.4</v>
      </c>
      <c r="AT47" s="58">
        <f t="shared" si="28"/>
        <v>158.4</v>
      </c>
      <c r="AU47" s="15"/>
      <c r="AV47" s="15"/>
      <c r="AW47" s="86">
        <f t="shared" si="30"/>
        <v>0</v>
      </c>
      <c r="AX47" s="92">
        <v>0</v>
      </c>
      <c r="AY47" s="57">
        <v>384.0265</v>
      </c>
      <c r="AZ47" s="93">
        <f t="shared" si="24"/>
        <v>384.0265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7"/>
        <v>0</v>
      </c>
      <c r="BK47" s="94">
        <f t="shared" si="48"/>
        <v>605.5865</v>
      </c>
      <c r="BL47" s="94">
        <f t="shared" si="44"/>
        <v>605.5865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5"/>
        <v>0</v>
      </c>
      <c r="E48" s="15"/>
      <c r="F48" s="15"/>
      <c r="G48" s="39">
        <f t="shared" si="46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8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47.52</v>
      </c>
      <c r="AH48" s="58">
        <f t="shared" si="5"/>
        <v>56.152800000000006</v>
      </c>
      <c r="AI48" s="72"/>
      <c r="AJ48" s="72"/>
      <c r="AK48" s="121">
        <f t="shared" si="33"/>
        <v>0</v>
      </c>
      <c r="AL48" s="67"/>
      <c r="AM48" s="67"/>
      <c r="AN48" s="58">
        <f t="shared" si="40"/>
        <v>0</v>
      </c>
      <c r="AO48" s="15"/>
      <c r="AP48" s="15"/>
      <c r="AQ48" s="39">
        <f t="shared" si="41"/>
        <v>0</v>
      </c>
      <c r="AR48" s="67">
        <v>0</v>
      </c>
      <c r="AS48" s="67">
        <v>52.8</v>
      </c>
      <c r="AT48" s="58">
        <f t="shared" si="28"/>
        <v>52.8</v>
      </c>
      <c r="AU48" s="15"/>
      <c r="AV48" s="15"/>
      <c r="AW48" s="86">
        <f t="shared" si="30"/>
        <v>0</v>
      </c>
      <c r="AX48" s="92">
        <v>0</v>
      </c>
      <c r="AY48" s="57">
        <v>614.22625000000005</v>
      </c>
      <c r="AZ48" s="93">
        <f t="shared" si="24"/>
        <v>614.22625000000005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7"/>
        <v>8.6328000000000014</v>
      </c>
      <c r="BK48" s="94">
        <f t="shared" si="48"/>
        <v>719.62625000000003</v>
      </c>
      <c r="BL48" s="94">
        <f t="shared" si="44"/>
        <v>728.25905000000012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5"/>
        <v>0</v>
      </c>
      <c r="E49" s="15"/>
      <c r="F49" s="15"/>
      <c r="G49" s="39">
        <f t="shared" si="46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8"/>
        <v>5.08</v>
      </c>
      <c r="AC49" s="15"/>
      <c r="AD49" s="15"/>
      <c r="AE49" s="15">
        <f t="shared" si="34"/>
        <v>0</v>
      </c>
      <c r="AF49" s="67">
        <v>14.388</v>
      </c>
      <c r="AG49" s="67">
        <v>21.12</v>
      </c>
      <c r="AH49" s="58">
        <f t="shared" si="5"/>
        <v>35.508000000000003</v>
      </c>
      <c r="AI49" s="72"/>
      <c r="AJ49" s="72"/>
      <c r="AK49" s="121">
        <f t="shared" si="33"/>
        <v>0</v>
      </c>
      <c r="AL49" s="67"/>
      <c r="AM49" s="67"/>
      <c r="AN49" s="58">
        <f t="shared" si="40"/>
        <v>0</v>
      </c>
      <c r="AO49" s="15"/>
      <c r="AP49" s="15"/>
      <c r="AQ49" s="39">
        <f t="shared" si="41"/>
        <v>0</v>
      </c>
      <c r="AR49" s="67">
        <v>0</v>
      </c>
      <c r="AS49" s="67">
        <v>36.96</v>
      </c>
      <c r="AT49" s="58">
        <f t="shared" si="28"/>
        <v>36.96</v>
      </c>
      <c r="AU49" s="15"/>
      <c r="AV49" s="15"/>
      <c r="AW49" s="86">
        <f t="shared" si="30"/>
        <v>0</v>
      </c>
      <c r="AX49" s="92">
        <v>0</v>
      </c>
      <c r="AY49" s="57">
        <v>387.26875000000001</v>
      </c>
      <c r="AZ49" s="93">
        <f t="shared" si="24"/>
        <v>387.26875000000001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9">BG49+BH49</f>
        <v>0</v>
      </c>
      <c r="BJ49" s="94">
        <f t="shared" si="47"/>
        <v>14.388</v>
      </c>
      <c r="BK49" s="94">
        <f t="shared" si="48"/>
        <v>450.42875000000004</v>
      </c>
      <c r="BL49" s="94">
        <f t="shared" si="44"/>
        <v>464.81675000000001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5"/>
        <v>0</v>
      </c>
      <c r="E50" s="15"/>
      <c r="F50" s="15"/>
      <c r="G50" s="39">
        <f t="shared" si="46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8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21.12</v>
      </c>
      <c r="AH50" s="58">
        <f t="shared" si="5"/>
        <v>26.8752</v>
      </c>
      <c r="AI50" s="15"/>
      <c r="AJ50" s="15"/>
      <c r="AK50" s="121">
        <f t="shared" si="33"/>
        <v>0</v>
      </c>
      <c r="AL50" s="67"/>
      <c r="AM50" s="67"/>
      <c r="AN50" s="58">
        <f t="shared" si="40"/>
        <v>0</v>
      </c>
      <c r="AO50" s="15"/>
      <c r="AP50" s="15"/>
      <c r="AQ50" s="39">
        <f t="shared" si="41"/>
        <v>0</v>
      </c>
      <c r="AR50" s="67">
        <v>0</v>
      </c>
      <c r="AS50" s="67">
        <v>21.12</v>
      </c>
      <c r="AT50" s="58">
        <f t="shared" si="28"/>
        <v>21.12</v>
      </c>
      <c r="AU50" s="15"/>
      <c r="AV50" s="15"/>
      <c r="AW50" s="86">
        <f t="shared" si="30"/>
        <v>0</v>
      </c>
      <c r="AX50" s="92">
        <v>0</v>
      </c>
      <c r="AY50" s="57">
        <v>589.72924999999998</v>
      </c>
      <c r="AZ50" s="93">
        <f t="shared" si="24"/>
        <v>589.72924999999998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9"/>
        <v>0</v>
      </c>
      <c r="BJ50" s="94">
        <f t="shared" si="47"/>
        <v>5.7552000000000003</v>
      </c>
      <c r="BK50" s="94">
        <f t="shared" si="48"/>
        <v>637.04925000000003</v>
      </c>
      <c r="BL50" s="94">
        <f t="shared" si="44"/>
        <v>642.80444999999997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5"/>
        <v>0</v>
      </c>
      <c r="E51" s="15"/>
      <c r="F51" s="15"/>
      <c r="G51" s="39">
        <f t="shared" si="46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8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0</v>
      </c>
      <c r="AH51" s="58">
        <f t="shared" si="5"/>
        <v>23.020800000000001</v>
      </c>
      <c r="AI51" s="15"/>
      <c r="AJ51" s="15"/>
      <c r="AK51" s="121">
        <f t="shared" si="33"/>
        <v>0</v>
      </c>
      <c r="AL51" s="67"/>
      <c r="AM51" s="67"/>
      <c r="AN51" s="58">
        <f t="shared" si="40"/>
        <v>0</v>
      </c>
      <c r="AO51" s="15"/>
      <c r="AP51" s="15"/>
      <c r="AQ51" s="39">
        <f t="shared" si="41"/>
        <v>0</v>
      </c>
      <c r="AR51" s="67">
        <v>0</v>
      </c>
      <c r="AS51" s="67">
        <v>21.12</v>
      </c>
      <c r="AT51" s="58">
        <f t="shared" si="28"/>
        <v>21.12</v>
      </c>
      <c r="AU51" s="15"/>
      <c r="AV51" s="15"/>
      <c r="AW51" s="86">
        <f t="shared" si="30"/>
        <v>0</v>
      </c>
      <c r="AX51" s="92">
        <v>0</v>
      </c>
      <c r="AY51" s="57">
        <v>561.62975000000006</v>
      </c>
      <c r="AZ51" s="93">
        <f t="shared" si="24"/>
        <v>561.62975000000006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9"/>
        <v>0</v>
      </c>
      <c r="BJ51" s="94">
        <f t="shared" si="47"/>
        <v>23.020800000000001</v>
      </c>
      <c r="BK51" s="94">
        <f t="shared" si="48"/>
        <v>587.8297500000001</v>
      </c>
      <c r="BL51" s="94">
        <f t="shared" si="44"/>
        <v>610.85055000000011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5"/>
        <v>0</v>
      </c>
      <c r="E52" s="15"/>
      <c r="F52" s="15"/>
      <c r="G52" s="39">
        <f t="shared" si="46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8"/>
        <v>5.08</v>
      </c>
      <c r="AC52" s="15"/>
      <c r="AD52" s="15"/>
      <c r="AE52" s="15">
        <f t="shared" si="34"/>
        <v>0</v>
      </c>
      <c r="AF52" s="67">
        <v>28.776</v>
      </c>
      <c r="AG52" s="67">
        <v>10.56</v>
      </c>
      <c r="AH52" s="58">
        <f t="shared" si="5"/>
        <v>39.335999999999999</v>
      </c>
      <c r="AI52" s="15"/>
      <c r="AJ52" s="15"/>
      <c r="AK52" s="121">
        <f t="shared" si="33"/>
        <v>0</v>
      </c>
      <c r="AL52" s="67"/>
      <c r="AM52" s="67"/>
      <c r="AN52" s="58">
        <f t="shared" si="40"/>
        <v>0</v>
      </c>
      <c r="AO52" s="15"/>
      <c r="AP52" s="15"/>
      <c r="AQ52" s="39">
        <f t="shared" si="41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630.07725000000005</v>
      </c>
      <c r="AZ52" s="93">
        <f t="shared" si="24"/>
        <v>630.07725000000005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9"/>
        <v>0</v>
      </c>
      <c r="BJ52" s="94">
        <f t="shared" si="47"/>
        <v>28.776</v>
      </c>
      <c r="BK52" s="94">
        <f t="shared" si="48"/>
        <v>645.71725000000004</v>
      </c>
      <c r="BL52" s="94">
        <f t="shared" si="44"/>
        <v>674.49324999999999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5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8"/>
        <v>5.08</v>
      </c>
      <c r="AC53" s="15"/>
      <c r="AD53" s="15"/>
      <c r="AE53" s="15">
        <f t="shared" si="34"/>
        <v>0</v>
      </c>
      <c r="AF53" s="67">
        <v>28.776</v>
      </c>
      <c r="AG53" s="67">
        <v>0</v>
      </c>
      <c r="AH53" s="58">
        <f t="shared" si="5"/>
        <v>28.776</v>
      </c>
      <c r="AI53" s="15"/>
      <c r="AJ53" s="15"/>
      <c r="AK53" s="121">
        <f t="shared" si="33"/>
        <v>0</v>
      </c>
      <c r="AL53" s="67"/>
      <c r="AM53" s="67"/>
      <c r="AN53" s="58">
        <f t="shared" si="40"/>
        <v>0</v>
      </c>
      <c r="AO53" s="15"/>
      <c r="AP53" s="15"/>
      <c r="AQ53" s="39">
        <f t="shared" si="41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628.27600000000007</v>
      </c>
      <c r="AZ53" s="93">
        <f t="shared" si="24"/>
        <v>628.27600000000007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9"/>
        <v>0</v>
      </c>
      <c r="BJ53" s="94">
        <f t="shared" si="47"/>
        <v>28.776</v>
      </c>
      <c r="BK53" s="94">
        <f t="shared" si="48"/>
        <v>633.35600000000011</v>
      </c>
      <c r="BL53" s="94">
        <f t="shared" si="44"/>
        <v>662.13200000000006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5"/>
        <v>0</v>
      </c>
      <c r="E54" s="15"/>
      <c r="F54" s="15"/>
      <c r="G54" s="39">
        <f t="shared" ref="G54:G55" si="50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8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0</v>
      </c>
      <c r="AH54" s="58">
        <f t="shared" si="5"/>
        <v>34.531200000000005</v>
      </c>
      <c r="AI54" s="15"/>
      <c r="AJ54" s="15"/>
      <c r="AK54" s="121">
        <f t="shared" si="33"/>
        <v>0</v>
      </c>
      <c r="AL54" s="67"/>
      <c r="AM54" s="67"/>
      <c r="AN54" s="58">
        <f t="shared" si="40"/>
        <v>0</v>
      </c>
      <c r="AO54" s="15"/>
      <c r="AP54" s="15"/>
      <c r="AQ54" s="39">
        <f t="shared" si="41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706.09</v>
      </c>
      <c r="AZ54" s="93">
        <f t="shared" si="24"/>
        <v>706.09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9"/>
        <v>0</v>
      </c>
      <c r="BJ54" s="94">
        <f t="shared" si="47"/>
        <v>34.531200000000005</v>
      </c>
      <c r="BK54" s="94">
        <f t="shared" si="48"/>
        <v>706.09</v>
      </c>
      <c r="BL54" s="94">
        <f t="shared" si="44"/>
        <v>740.62120000000004</v>
      </c>
    </row>
    <row r="55" spans="1:69" x14ac:dyDescent="0.2">
      <c r="A55" s="13">
        <v>50</v>
      </c>
      <c r="B55" s="67"/>
      <c r="C55" s="67"/>
      <c r="D55" s="58">
        <f t="shared" si="45"/>
        <v>0</v>
      </c>
      <c r="E55" s="15"/>
      <c r="F55" s="15"/>
      <c r="G55" s="39">
        <f t="shared" si="50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8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2.64</v>
      </c>
      <c r="AH55" s="58">
        <f t="shared" si="5"/>
        <v>28.538400000000003</v>
      </c>
      <c r="AI55" s="15"/>
      <c r="AJ55" s="15"/>
      <c r="AK55" s="121">
        <f t="shared" si="33"/>
        <v>0</v>
      </c>
      <c r="AL55" s="67"/>
      <c r="AM55" s="67"/>
      <c r="AN55" s="58">
        <f t="shared" si="40"/>
        <v>0</v>
      </c>
      <c r="AO55" s="15"/>
      <c r="AP55" s="15"/>
      <c r="AQ55" s="39">
        <f t="shared" si="41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592.25099999999998</v>
      </c>
      <c r="AZ55" s="93">
        <f t="shared" si="24"/>
        <v>592.25099999999998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9"/>
        <v>0</v>
      </c>
      <c r="BJ55" s="94">
        <f t="shared" si="47"/>
        <v>25.898400000000002</v>
      </c>
      <c r="BK55" s="94">
        <f t="shared" si="48"/>
        <v>594.89099999999996</v>
      </c>
      <c r="BL55" s="94">
        <f t="shared" si="44"/>
        <v>620.7894</v>
      </c>
    </row>
    <row r="56" spans="1:69" x14ac:dyDescent="0.2">
      <c r="A56" s="13">
        <v>51</v>
      </c>
      <c r="B56" s="67"/>
      <c r="C56" s="67"/>
      <c r="D56" s="58">
        <f t="shared" si="45"/>
        <v>0</v>
      </c>
      <c r="E56" s="15"/>
      <c r="F56" s="15"/>
      <c r="G56" s="39">
        <f t="shared" si="46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8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0</v>
      </c>
      <c r="AH56" s="58">
        <f t="shared" si="5"/>
        <v>46.041600000000003</v>
      </c>
      <c r="AI56" s="15"/>
      <c r="AJ56" s="15"/>
      <c r="AK56" s="121">
        <f t="shared" si="33"/>
        <v>0</v>
      </c>
      <c r="AL56" s="67"/>
      <c r="AM56" s="67"/>
      <c r="AN56" s="58">
        <f t="shared" si="40"/>
        <v>0</v>
      </c>
      <c r="AO56" s="15"/>
      <c r="AP56" s="15"/>
      <c r="AQ56" s="39">
        <f t="shared" si="41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265.50425000000001</v>
      </c>
      <c r="AZ56" s="93">
        <f t="shared" si="24"/>
        <v>265.50425000000001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9"/>
        <v>0</v>
      </c>
      <c r="BJ56" s="94">
        <f t="shared" si="47"/>
        <v>46.041600000000003</v>
      </c>
      <c r="BK56" s="94">
        <f t="shared" si="48"/>
        <v>265.50425000000001</v>
      </c>
      <c r="BL56" s="94">
        <f t="shared" si="44"/>
        <v>311.54585000000003</v>
      </c>
    </row>
    <row r="57" spans="1:69" x14ac:dyDescent="0.2">
      <c r="A57" s="13">
        <v>52</v>
      </c>
      <c r="B57" s="67"/>
      <c r="C57" s="67"/>
      <c r="D57" s="58">
        <f t="shared" si="45"/>
        <v>0</v>
      </c>
      <c r="E57" s="15"/>
      <c r="F57" s="15"/>
      <c r="G57" s="39">
        <f t="shared" si="46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8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2.64</v>
      </c>
      <c r="AH57" s="58">
        <f t="shared" si="5"/>
        <v>51.559200000000004</v>
      </c>
      <c r="AI57" s="15"/>
      <c r="AJ57" s="15"/>
      <c r="AK57" s="121">
        <f t="shared" si="33"/>
        <v>0</v>
      </c>
      <c r="AL57" s="67"/>
      <c r="AM57" s="67"/>
      <c r="AN57" s="58">
        <f t="shared" si="40"/>
        <v>0</v>
      </c>
      <c r="AO57" s="15"/>
      <c r="AP57" s="15"/>
      <c r="AQ57" s="39">
        <f t="shared" si="41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1053.73125</v>
      </c>
      <c r="AZ57" s="93">
        <f t="shared" si="24"/>
        <v>1053.73125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9"/>
        <v>0</v>
      </c>
      <c r="BJ57" s="94">
        <f t="shared" si="47"/>
        <v>48.919200000000004</v>
      </c>
      <c r="BK57" s="94">
        <f t="shared" si="48"/>
        <v>1056.3712500000001</v>
      </c>
      <c r="BL57" s="94">
        <f t="shared" si="44"/>
        <v>1105.29045</v>
      </c>
    </row>
    <row r="58" spans="1:69" x14ac:dyDescent="0.2">
      <c r="A58" s="17"/>
      <c r="B58" s="180">
        <f t="shared" ref="B58:AH58" si="51">SUM(B6:B57)</f>
        <v>2597.5</v>
      </c>
      <c r="C58" s="180">
        <f t="shared" si="51"/>
        <v>5587.5804651162789</v>
      </c>
      <c r="D58" s="180">
        <f t="shared" si="51"/>
        <v>8185.0804651162789</v>
      </c>
      <c r="E58" s="181">
        <f t="shared" si="51"/>
        <v>1728.75</v>
      </c>
      <c r="F58" s="181">
        <f t="shared" si="51"/>
        <v>6201.25</v>
      </c>
      <c r="G58" s="181">
        <f t="shared" si="51"/>
        <v>7930</v>
      </c>
      <c r="H58" s="180">
        <f t="shared" si="51"/>
        <v>759.6875</v>
      </c>
      <c r="I58" s="180">
        <f t="shared" si="51"/>
        <v>13511.387499999999</v>
      </c>
      <c r="J58" s="180">
        <f t="shared" si="51"/>
        <v>14271.075000000004</v>
      </c>
      <c r="K58" s="181">
        <f t="shared" si="51"/>
        <v>510</v>
      </c>
      <c r="L58" s="181">
        <f t="shared" si="51"/>
        <v>9464.25</v>
      </c>
      <c r="M58" s="181">
        <f t="shared" si="51"/>
        <v>9974.25</v>
      </c>
      <c r="N58" s="180">
        <f t="shared" si="51"/>
        <v>0</v>
      </c>
      <c r="O58" s="180">
        <f t="shared" si="51"/>
        <v>1870.5790300000003</v>
      </c>
      <c r="P58" s="180">
        <f t="shared" si="51"/>
        <v>1870.5790300000003</v>
      </c>
      <c r="Q58" s="181">
        <f t="shared" si="51"/>
        <v>0</v>
      </c>
      <c r="R58" s="181">
        <f t="shared" si="51"/>
        <v>8362.6892875000012</v>
      </c>
      <c r="S58" s="181">
        <f t="shared" si="51"/>
        <v>8362.6892875000012</v>
      </c>
      <c r="T58" s="180">
        <f t="shared" si="51"/>
        <v>1622.9801018879994</v>
      </c>
      <c r="U58" s="180">
        <f t="shared" si="51"/>
        <v>6353.7258623999987</v>
      </c>
      <c r="V58" s="180">
        <f t="shared" si="51"/>
        <v>7976.7059642879994</v>
      </c>
      <c r="W58" s="181">
        <f t="shared" si="51"/>
        <v>0</v>
      </c>
      <c r="X58" s="181">
        <f t="shared" si="51"/>
        <v>0</v>
      </c>
      <c r="Y58" s="181">
        <f t="shared" si="51"/>
        <v>0</v>
      </c>
      <c r="Z58" s="180">
        <f t="shared" si="51"/>
        <v>0</v>
      </c>
      <c r="AA58" s="180">
        <f t="shared" si="51"/>
        <v>35.559999999999995</v>
      </c>
      <c r="AB58" s="180">
        <f t="shared" si="51"/>
        <v>35.559999999999995</v>
      </c>
      <c r="AC58" s="181">
        <f t="shared" si="51"/>
        <v>0</v>
      </c>
      <c r="AD58" s="181">
        <f t="shared" si="51"/>
        <v>0</v>
      </c>
      <c r="AE58" s="181">
        <f t="shared" si="51"/>
        <v>0</v>
      </c>
      <c r="AF58" s="180">
        <f t="shared" si="51"/>
        <v>7453.6070400000044</v>
      </c>
      <c r="AG58" s="180">
        <f t="shared" si="51"/>
        <v>64993.639606255761</v>
      </c>
      <c r="AH58" s="180">
        <f t="shared" si="51"/>
        <v>72447.246646255764</v>
      </c>
      <c r="AI58" s="181">
        <f t="shared" ref="AI58:BL58" si="52">SUM(AI6:AI57)</f>
        <v>5952.9574000000011</v>
      </c>
      <c r="AJ58" s="181">
        <f t="shared" si="52"/>
        <v>36534.115759999957</v>
      </c>
      <c r="AK58" s="181">
        <f t="shared" si="52"/>
        <v>42487.073159999956</v>
      </c>
      <c r="AL58" s="180">
        <f t="shared" si="52"/>
        <v>0</v>
      </c>
      <c r="AM58" s="180">
        <f t="shared" si="52"/>
        <v>5728.0210000000006</v>
      </c>
      <c r="AN58" s="180">
        <f t="shared" si="52"/>
        <v>5728.0210000000006</v>
      </c>
      <c r="AO58" s="181">
        <f t="shared" si="52"/>
        <v>0</v>
      </c>
      <c r="AP58" s="181">
        <f t="shared" si="52"/>
        <v>1903.6142499999999</v>
      </c>
      <c r="AQ58" s="181">
        <f t="shared" si="52"/>
        <v>1903.6142499999999</v>
      </c>
      <c r="AR58" s="180">
        <f t="shared" si="52"/>
        <v>5358.5637599999991</v>
      </c>
      <c r="AS58" s="180">
        <f t="shared" si="52"/>
        <v>10418.364000000001</v>
      </c>
      <c r="AT58" s="180">
        <f>SUM(AT11:AT57)</f>
        <v>15776.927760000002</v>
      </c>
      <c r="AU58" s="181">
        <f t="shared" si="52"/>
        <v>3425.4579999999996</v>
      </c>
      <c r="AV58" s="181">
        <f t="shared" si="52"/>
        <v>6868.9940000000006</v>
      </c>
      <c r="AW58" s="181">
        <f t="shared" si="52"/>
        <v>10294.451999999999</v>
      </c>
      <c r="AX58" s="180">
        <f t="shared" si="52"/>
        <v>0</v>
      </c>
      <c r="AY58" s="180">
        <f t="shared" si="52"/>
        <v>21711.764053180003</v>
      </c>
      <c r="AZ58" s="180">
        <f t="shared" si="52"/>
        <v>21711.764053180003</v>
      </c>
      <c r="BA58" s="181">
        <f t="shared" si="52"/>
        <v>0</v>
      </c>
      <c r="BB58" s="181">
        <f t="shared" si="52"/>
        <v>10305.539999999999</v>
      </c>
      <c r="BC58" s="181">
        <f t="shared" si="52"/>
        <v>10305.539999999999</v>
      </c>
      <c r="BD58" s="180">
        <f t="shared" si="52"/>
        <v>0</v>
      </c>
      <c r="BE58" s="180">
        <f t="shared" si="52"/>
        <v>998.68569999999977</v>
      </c>
      <c r="BF58" s="180">
        <f t="shared" si="52"/>
        <v>998.68569999999977</v>
      </c>
      <c r="BG58" s="181">
        <f t="shared" si="52"/>
        <v>0</v>
      </c>
      <c r="BH58" s="181">
        <f t="shared" si="52"/>
        <v>502.91250000000002</v>
      </c>
      <c r="BI58" s="181">
        <f t="shared" si="52"/>
        <v>502.91250000000002</v>
      </c>
      <c r="BJ58" s="180">
        <f t="shared" si="52"/>
        <v>17792.338401888002</v>
      </c>
      <c r="BK58" s="180">
        <f t="shared" si="52"/>
        <v>130210.62151695206</v>
      </c>
      <c r="BL58" s="180">
        <f t="shared" si="52"/>
        <v>148002.95991884003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4"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S21" sqref="S21:T2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Q13" sqref="Q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H32" sqref="H32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Q27" sqref="Q27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9" t="s">
        <v>53</v>
      </c>
      <c r="AG2" s="219"/>
      <c r="AH2" s="219"/>
      <c r="AJ2" s="211" t="s">
        <v>55</v>
      </c>
      <c r="AK2" s="211"/>
      <c r="AL2" s="211"/>
    </row>
    <row r="3" spans="1:38" ht="13.5" customHeight="1" thickBot="1" x14ac:dyDescent="0.25">
      <c r="A3" s="182"/>
      <c r="B3" s="216" t="s">
        <v>0</v>
      </c>
      <c r="C3" s="217"/>
      <c r="D3" s="218"/>
      <c r="E3" s="216" t="s">
        <v>1</v>
      </c>
      <c r="F3" s="217"/>
      <c r="G3" s="218"/>
      <c r="H3" s="216" t="s">
        <v>2</v>
      </c>
      <c r="I3" s="217"/>
      <c r="J3" s="218"/>
      <c r="K3" s="216" t="s">
        <v>3</v>
      </c>
      <c r="L3" s="217"/>
      <c r="M3" s="218"/>
      <c r="N3" s="216" t="s">
        <v>4</v>
      </c>
      <c r="O3" s="217"/>
      <c r="P3" s="218"/>
      <c r="Q3" s="216" t="s">
        <v>5</v>
      </c>
      <c r="R3" s="217"/>
      <c r="S3" s="218"/>
      <c r="T3" s="216" t="s">
        <v>6</v>
      </c>
      <c r="U3" s="217"/>
      <c r="V3" s="218"/>
      <c r="W3" s="216" t="s">
        <v>7</v>
      </c>
      <c r="X3" s="217"/>
      <c r="Y3" s="218"/>
      <c r="Z3" s="183"/>
      <c r="AA3" s="184" t="s">
        <v>47</v>
      </c>
      <c r="AB3" s="185"/>
      <c r="AC3" s="183"/>
      <c r="AD3" s="184" t="s">
        <v>41</v>
      </c>
      <c r="AE3" s="185"/>
      <c r="AF3" s="216" t="s">
        <v>8</v>
      </c>
      <c r="AG3" s="217"/>
      <c r="AH3" s="218"/>
      <c r="AJ3" s="212" t="s">
        <v>8</v>
      </c>
      <c r="AK3" s="213"/>
      <c r="AL3" s="214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8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482.77624999999989</v>
      </c>
      <c r="V6" s="137">
        <f t="shared" ref="V6:V37" si="5">T6+U6</f>
        <v>482.77624999999989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2369.5862499999998</v>
      </c>
      <c r="AH6" s="147">
        <f t="shared" ref="AH6:AH57" si="11">AF6+AG6</f>
        <v>2778.2362499999999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498.75</v>
      </c>
      <c r="G8" s="137">
        <f t="shared" si="13"/>
        <v>516.75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464.64</v>
      </c>
      <c r="AB8" s="200">
        <f>SUM(Z8:AA8)</f>
        <v>464.64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1994.5212500000002</v>
      </c>
      <c r="AH8" s="147">
        <f t="shared" si="11"/>
        <v>2278.0912500000004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5">
        <v>68.64</v>
      </c>
      <c r="R9" s="136">
        <v>5.28</v>
      </c>
      <c r="S9" s="137">
        <f t="shared" si="4"/>
        <v>73.92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660</v>
      </c>
      <c r="AB9" s="200">
        <f t="shared" si="7"/>
        <v>660</v>
      </c>
      <c r="AC9" s="149"/>
      <c r="AD9" s="121"/>
      <c r="AE9" s="140">
        <f t="shared" si="8"/>
        <v>0</v>
      </c>
      <c r="AF9" s="145">
        <f t="shared" si="9"/>
        <v>265.89</v>
      </c>
      <c r="AG9" s="146">
        <f t="shared" si="10"/>
        <v>2171.2889999999998</v>
      </c>
      <c r="AH9" s="147">
        <f t="shared" si="11"/>
        <v>2437.1789999999996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403.18939999999992</v>
      </c>
      <c r="J10" s="137">
        <f t="shared" ref="J10" si="17">SUM(H10:I10)</f>
        <v>403.18939999999992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5">
        <v>142.95599999999999</v>
      </c>
      <c r="R10" s="136">
        <v>2.7720000000000002</v>
      </c>
      <c r="S10" s="137">
        <f t="shared" si="4"/>
        <v>145.72799999999998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98">
        <v>0</v>
      </c>
      <c r="AA10" s="199">
        <v>1019.04</v>
      </c>
      <c r="AB10" s="200">
        <f t="shared" ref="AB10:AB13" si="18">SUM(Z10:AA10)</f>
        <v>1019.04</v>
      </c>
      <c r="AC10" s="149"/>
      <c r="AD10" s="121"/>
      <c r="AE10" s="140">
        <f t="shared" si="8"/>
        <v>0</v>
      </c>
      <c r="AF10" s="145">
        <f t="shared" si="9"/>
        <v>394.70600000000002</v>
      </c>
      <c r="AG10" s="146">
        <f t="shared" si="10"/>
        <v>2807.3653999999997</v>
      </c>
      <c r="AH10" s="147">
        <f t="shared" si="11"/>
        <v>3202.0713999999998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9">SUM(E11:F11)</f>
        <v>711.75</v>
      </c>
      <c r="H11" s="135">
        <v>0</v>
      </c>
      <c r="I11" s="136">
        <v>678.38979999999958</v>
      </c>
      <c r="J11" s="137">
        <f t="shared" ref="J11" si="20">SUM(H11:I11)</f>
        <v>678.38979999999958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5">
        <v>163.04640000000001</v>
      </c>
      <c r="R11" s="136">
        <v>10.824</v>
      </c>
      <c r="S11" s="137">
        <f t="shared" si="4"/>
        <v>173.87040000000002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98">
        <v>0</v>
      </c>
      <c r="AA11" s="199">
        <v>776.16</v>
      </c>
      <c r="AB11" s="200">
        <f t="shared" si="18"/>
        <v>776.16</v>
      </c>
      <c r="AC11" s="149"/>
      <c r="AD11" s="121"/>
      <c r="AE11" s="140">
        <f t="shared" si="8"/>
        <v>0</v>
      </c>
      <c r="AF11" s="145">
        <f t="shared" si="9"/>
        <v>384.79640000000001</v>
      </c>
      <c r="AG11" s="146">
        <f t="shared" si="10"/>
        <v>2791.4277999999995</v>
      </c>
      <c r="AH11" s="147">
        <f t="shared" si="11"/>
        <v>3176.2241999999997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9"/>
        <v>651.75</v>
      </c>
      <c r="H12" s="135">
        <v>0</v>
      </c>
      <c r="I12" s="136">
        <v>683.73404999999957</v>
      </c>
      <c r="J12" s="137">
        <f t="shared" ref="J12" si="21">SUM(H12:I12)</f>
        <v>683.73404999999957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5">
        <v>147.84</v>
      </c>
      <c r="R12" s="136">
        <v>49.104000000000006</v>
      </c>
      <c r="S12" s="137">
        <f t="shared" si="4"/>
        <v>196.94400000000002</v>
      </c>
      <c r="T12" s="135">
        <v>0</v>
      </c>
      <c r="U12" s="136">
        <v>156.44799999999998</v>
      </c>
      <c r="V12" s="137">
        <f t="shared" ref="V12" si="22">T12+U12</f>
        <v>156.44799999999998</v>
      </c>
      <c r="W12" s="138"/>
      <c r="X12" s="139"/>
      <c r="Y12" s="140">
        <f t="shared" si="6"/>
        <v>0</v>
      </c>
      <c r="Z12" s="198">
        <v>0</v>
      </c>
      <c r="AA12" s="199">
        <v>744.48</v>
      </c>
      <c r="AB12" s="200">
        <f t="shared" si="18"/>
        <v>744.48</v>
      </c>
      <c r="AC12" s="149"/>
      <c r="AD12" s="121"/>
      <c r="AE12" s="140">
        <f t="shared" si="8"/>
        <v>0</v>
      </c>
      <c r="AF12" s="145">
        <f t="shared" si="9"/>
        <v>332.84000000000003</v>
      </c>
      <c r="AG12" s="146">
        <f t="shared" si="10"/>
        <v>2801.7660499999997</v>
      </c>
      <c r="AH12" s="147">
        <f t="shared" si="11"/>
        <v>3134.6060499999999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9"/>
        <v>824.25</v>
      </c>
      <c r="H13" s="135">
        <v>0</v>
      </c>
      <c r="I13" s="136">
        <v>754.9824500000002</v>
      </c>
      <c r="J13" s="137">
        <f t="shared" ref="J13" si="23">SUM(H13:I13)</f>
        <v>754.9824500000002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5">
        <v>274.56</v>
      </c>
      <c r="R13" s="136">
        <v>101.64</v>
      </c>
      <c r="S13" s="137">
        <f t="shared" si="4"/>
        <v>376.2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98">
        <v>0</v>
      </c>
      <c r="AA13" s="199">
        <v>617.76</v>
      </c>
      <c r="AB13" s="200">
        <f t="shared" si="18"/>
        <v>617.76</v>
      </c>
      <c r="AC13" s="149"/>
      <c r="AD13" s="121"/>
      <c r="AE13" s="140">
        <f t="shared" si="8"/>
        <v>0</v>
      </c>
      <c r="AF13" s="145">
        <f t="shared" si="9"/>
        <v>525.05999999999995</v>
      </c>
      <c r="AG13" s="146">
        <f t="shared" si="10"/>
        <v>2832.2854500000003</v>
      </c>
      <c r="AH13" s="147">
        <f t="shared" si="11"/>
        <v>3357.3454500000003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9"/>
        <v>807</v>
      </c>
      <c r="H14" s="135">
        <v>0</v>
      </c>
      <c r="I14" s="136">
        <v>645.2131000000004</v>
      </c>
      <c r="J14" s="137">
        <f t="shared" ref="J14" si="24">SUM(H14:I14)</f>
        <v>645.2131000000004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5">
        <v>205.92</v>
      </c>
      <c r="R14" s="136">
        <v>184.32479999999998</v>
      </c>
      <c r="S14" s="137">
        <f t="shared" si="4"/>
        <v>390.24479999999994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209">
        <v>0</v>
      </c>
      <c r="AA14" s="210">
        <v>570.24</v>
      </c>
      <c r="AB14" s="200">
        <f t="shared" si="7"/>
        <v>570.24</v>
      </c>
      <c r="AC14" s="149"/>
      <c r="AD14" s="121"/>
      <c r="AE14" s="140">
        <f t="shared" si="8"/>
        <v>0</v>
      </c>
      <c r="AF14" s="145">
        <f t="shared" si="9"/>
        <v>335.66999999999996</v>
      </c>
      <c r="AG14" s="146">
        <f t="shared" si="10"/>
        <v>2576.0639000000001</v>
      </c>
      <c r="AH14" s="147">
        <f t="shared" si="11"/>
        <v>2911.7339000000002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9"/>
        <v>911.25</v>
      </c>
      <c r="H15" s="135">
        <v>0</v>
      </c>
      <c r="I15" s="136">
        <v>619.25485000000037</v>
      </c>
      <c r="J15" s="137">
        <f t="shared" ref="J15" si="25">SUM(H15:I15)</f>
        <v>619.25485000000037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5">
        <v>127.056</v>
      </c>
      <c r="R15" s="136">
        <v>213.47749999999999</v>
      </c>
      <c r="S15" s="137">
        <f t="shared" si="4"/>
        <v>340.5335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209">
        <v>0</v>
      </c>
      <c r="AA15" s="210">
        <v>396</v>
      </c>
      <c r="AB15" s="200">
        <f t="shared" si="7"/>
        <v>396</v>
      </c>
      <c r="AC15" s="149"/>
      <c r="AD15" s="121"/>
      <c r="AE15" s="140">
        <f t="shared" si="8"/>
        <v>0</v>
      </c>
      <c r="AF15" s="145">
        <f t="shared" si="9"/>
        <v>260.80599999999998</v>
      </c>
      <c r="AG15" s="146">
        <f t="shared" si="10"/>
        <v>2705.3043500000003</v>
      </c>
      <c r="AH15" s="147">
        <f t="shared" si="11"/>
        <v>2966.1103500000004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5">
        <v>17.5</v>
      </c>
      <c r="C16" s="136">
        <v>517.5</v>
      </c>
      <c r="D16" s="137">
        <f t="shared" ref="D16:D17" si="26">B16+C16</f>
        <v>535</v>
      </c>
      <c r="E16" s="135">
        <v>35.25</v>
      </c>
      <c r="F16" s="136">
        <v>753.75</v>
      </c>
      <c r="G16" s="137">
        <f t="shared" ref="G16:G20" si="27">SUM(E16:F16)</f>
        <v>789</v>
      </c>
      <c r="H16" s="135">
        <v>0</v>
      </c>
      <c r="I16" s="136">
        <v>606.88006500000017</v>
      </c>
      <c r="J16" s="137">
        <f t="shared" ref="J16" si="28">SUM(H16:I16)</f>
        <v>606.88006500000017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5">
        <v>227.92549999999983</v>
      </c>
      <c r="R16" s="136">
        <v>627.65949999995826</v>
      </c>
      <c r="S16" s="137">
        <f t="shared" si="4"/>
        <v>855.58499999995809</v>
      </c>
      <c r="T16" s="135">
        <v>0</v>
      </c>
      <c r="U16" s="136">
        <v>39.503999999999998</v>
      </c>
      <c r="V16" s="135">
        <f t="shared" si="5"/>
        <v>39.503999999999998</v>
      </c>
      <c r="W16" s="135">
        <v>26.4</v>
      </c>
      <c r="X16" s="136">
        <v>10.56</v>
      </c>
      <c r="Y16" s="137">
        <f t="shared" si="6"/>
        <v>36.96</v>
      </c>
      <c r="Z16" s="209">
        <v>0</v>
      </c>
      <c r="AA16" s="210">
        <v>237.2</v>
      </c>
      <c r="AB16" s="200">
        <f t="shared" si="7"/>
        <v>237.2</v>
      </c>
      <c r="AC16" s="149"/>
      <c r="AD16" s="121"/>
      <c r="AE16" s="140">
        <f t="shared" si="8"/>
        <v>0</v>
      </c>
      <c r="AF16" s="145">
        <f t="shared" si="9"/>
        <v>307.07549999999981</v>
      </c>
      <c r="AG16" s="146">
        <f t="shared" si="10"/>
        <v>2793.0535649999583</v>
      </c>
      <c r="AH16" s="147">
        <f t="shared" si="11"/>
        <v>3100.1290649999582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5">
        <v>1.25</v>
      </c>
      <c r="C17" s="136">
        <v>395</v>
      </c>
      <c r="D17" s="137">
        <f t="shared" si="26"/>
        <v>396.25</v>
      </c>
      <c r="E17" s="135">
        <v>12.75</v>
      </c>
      <c r="F17" s="136">
        <v>883.5</v>
      </c>
      <c r="G17" s="137">
        <f t="shared" si="27"/>
        <v>896.25</v>
      </c>
      <c r="H17" s="135">
        <v>0</v>
      </c>
      <c r="I17" s="136">
        <v>249.8895499999999</v>
      </c>
      <c r="J17" s="137">
        <f t="shared" ref="J17" si="29">SUM(H17:I17)</f>
        <v>249.8895499999999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5">
        <v>210.56700000000001</v>
      </c>
      <c r="R17" s="136">
        <v>844.60347999999965</v>
      </c>
      <c r="S17" s="137">
        <f t="shared" si="4"/>
        <v>1055.1704799999998</v>
      </c>
      <c r="T17" s="135">
        <v>0</v>
      </c>
      <c r="U17" s="136">
        <v>16.559999999999999</v>
      </c>
      <c r="V17" s="135">
        <f t="shared" si="5"/>
        <v>16.559999999999999</v>
      </c>
      <c r="W17" s="135">
        <v>122.496</v>
      </c>
      <c r="X17" s="136">
        <v>195.36</v>
      </c>
      <c r="Y17" s="137">
        <f t="shared" si="6"/>
        <v>317.85599999999999</v>
      </c>
      <c r="Z17" s="145">
        <v>0</v>
      </c>
      <c r="AA17" s="146">
        <v>211.2</v>
      </c>
      <c r="AB17" s="200">
        <f t="shared" si="7"/>
        <v>211.2</v>
      </c>
      <c r="AC17" s="135"/>
      <c r="AD17" s="136"/>
      <c r="AE17" s="140">
        <f t="shared" si="8"/>
        <v>0</v>
      </c>
      <c r="AF17" s="145">
        <f t="shared" si="9"/>
        <v>347.06299999999999</v>
      </c>
      <c r="AG17" s="146">
        <f t="shared" si="10"/>
        <v>2796.1130299999995</v>
      </c>
      <c r="AH17" s="147">
        <f t="shared" si="11"/>
        <v>3143.1760299999996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5">
        <v>0</v>
      </c>
      <c r="C18" s="136">
        <v>495</v>
      </c>
      <c r="D18" s="137">
        <f t="shared" ref="D18:D19" si="30">B18+C18</f>
        <v>495</v>
      </c>
      <c r="E18" s="135">
        <v>2.25</v>
      </c>
      <c r="F18" s="136">
        <v>969</v>
      </c>
      <c r="G18" s="137">
        <f t="shared" si="27"/>
        <v>971.25</v>
      </c>
      <c r="H18" s="135">
        <v>0</v>
      </c>
      <c r="I18" s="136">
        <v>424.25420000000003</v>
      </c>
      <c r="J18" s="137">
        <f t="shared" ref="J18:J19" si="31">SUM(H18:I18)</f>
        <v>424.25420000000003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5">
        <v>297.72399999999999</v>
      </c>
      <c r="R18" s="136">
        <v>1088.309</v>
      </c>
      <c r="S18" s="137">
        <f t="shared" si="4"/>
        <v>1386.0329999999999</v>
      </c>
      <c r="T18" s="135">
        <v>0</v>
      </c>
      <c r="U18" s="136">
        <v>16.561</v>
      </c>
      <c r="V18" s="135">
        <f t="shared" si="5"/>
        <v>16.561</v>
      </c>
      <c r="W18" s="135">
        <v>243.40799999999999</v>
      </c>
      <c r="X18" s="136">
        <v>278.52</v>
      </c>
      <c r="Y18" s="137">
        <f t="shared" si="6"/>
        <v>521.928</v>
      </c>
      <c r="Z18" s="145">
        <v>0</v>
      </c>
      <c r="AA18" s="146">
        <v>200.64</v>
      </c>
      <c r="AB18" s="200">
        <f t="shared" si="7"/>
        <v>200.64</v>
      </c>
      <c r="AC18" s="135">
        <v>0</v>
      </c>
      <c r="AD18" s="136">
        <v>12.225</v>
      </c>
      <c r="AE18" s="137">
        <f t="shared" si="8"/>
        <v>12.225</v>
      </c>
      <c r="AF18" s="145">
        <f t="shared" si="9"/>
        <v>543.38199999999995</v>
      </c>
      <c r="AG18" s="146">
        <f t="shared" si="10"/>
        <v>3484.5092</v>
      </c>
      <c r="AH18" s="147">
        <f t="shared" si="11"/>
        <v>4027.8912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5">
        <v>0</v>
      </c>
      <c r="C19" s="136">
        <v>225</v>
      </c>
      <c r="D19" s="137">
        <f t="shared" si="30"/>
        <v>225</v>
      </c>
      <c r="E19" s="135">
        <v>1.5</v>
      </c>
      <c r="F19" s="136">
        <v>624.75</v>
      </c>
      <c r="G19" s="137">
        <f t="shared" si="27"/>
        <v>626.25</v>
      </c>
      <c r="H19" s="135">
        <v>0</v>
      </c>
      <c r="I19" s="136">
        <v>383.9397224999999</v>
      </c>
      <c r="J19" s="137">
        <f t="shared" si="31"/>
        <v>383.9397224999999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5">
        <v>159.9735</v>
      </c>
      <c r="R19" s="136">
        <v>914.601</v>
      </c>
      <c r="S19" s="137">
        <f t="shared" si="4"/>
        <v>1074.5744999999999</v>
      </c>
      <c r="T19" s="135">
        <v>0</v>
      </c>
      <c r="U19" s="136">
        <v>5.52</v>
      </c>
      <c r="V19" s="135">
        <f t="shared" si="5"/>
        <v>5.52</v>
      </c>
      <c r="W19" s="135">
        <v>370.92</v>
      </c>
      <c r="X19" s="136">
        <v>277.99200000000002</v>
      </c>
      <c r="Y19" s="137">
        <f t="shared" si="6"/>
        <v>648.91200000000003</v>
      </c>
      <c r="Z19" s="145">
        <v>0</v>
      </c>
      <c r="AA19" s="146">
        <v>295.68</v>
      </c>
      <c r="AB19" s="200">
        <f>SUM(Z19:AA19)</f>
        <v>295.68</v>
      </c>
      <c r="AC19" s="135">
        <v>0</v>
      </c>
      <c r="AD19" s="136">
        <v>18.337499999999999</v>
      </c>
      <c r="AE19" s="137">
        <f t="shared" si="8"/>
        <v>18.337499999999999</v>
      </c>
      <c r="AF19" s="145">
        <f t="shared" si="9"/>
        <v>532.39350000000002</v>
      </c>
      <c r="AG19" s="146">
        <f t="shared" si="10"/>
        <v>2745.8202225</v>
      </c>
      <c r="AH19" s="147">
        <f t="shared" si="11"/>
        <v>3278.2137225000001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5">
        <v>0</v>
      </c>
      <c r="C20" s="136">
        <v>60</v>
      </c>
      <c r="D20" s="137">
        <f t="shared" si="12"/>
        <v>60</v>
      </c>
      <c r="E20" s="138">
        <v>1.2749999999999999</v>
      </c>
      <c r="F20" s="139">
        <v>625.38749999999993</v>
      </c>
      <c r="G20" s="140">
        <f t="shared" si="27"/>
        <v>626.66249999999991</v>
      </c>
      <c r="H20" s="135">
        <v>0</v>
      </c>
      <c r="I20" s="136">
        <v>333.50639999999999</v>
      </c>
      <c r="J20" s="137">
        <f t="shared" ref="J20" si="32">SUM(H20:I20)</f>
        <v>333.50639999999999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5">
        <v>166.24975000000001</v>
      </c>
      <c r="R20" s="136">
        <v>1485.8289300000008</v>
      </c>
      <c r="S20" s="137">
        <f t="shared" si="4"/>
        <v>1652.0786800000008</v>
      </c>
      <c r="T20" s="138">
        <v>0</v>
      </c>
      <c r="U20" s="139">
        <v>0</v>
      </c>
      <c r="V20" s="140">
        <f t="shared" si="5"/>
        <v>0</v>
      </c>
      <c r="W20" s="135">
        <v>195.88800000000001</v>
      </c>
      <c r="X20" s="136">
        <v>279.57600000000002</v>
      </c>
      <c r="Y20" s="137">
        <f>SUM(W20:X20)</f>
        <v>475.46400000000006</v>
      </c>
      <c r="Z20" s="145">
        <v>0</v>
      </c>
      <c r="AA20" s="146">
        <v>227.04</v>
      </c>
      <c r="AB20" s="200">
        <f>SUM(Z20:AA20)</f>
        <v>227.04</v>
      </c>
      <c r="AC20" s="135">
        <v>0</v>
      </c>
      <c r="AD20" s="136">
        <v>18.337499999999999</v>
      </c>
      <c r="AE20" s="137">
        <f t="shared" si="8"/>
        <v>18.337499999999999</v>
      </c>
      <c r="AF20" s="145">
        <f t="shared" si="9"/>
        <v>363.41275000000002</v>
      </c>
      <c r="AG20" s="146">
        <f t="shared" si="10"/>
        <v>3029.6763300000007</v>
      </c>
      <c r="AH20" s="147">
        <f t="shared" si="11"/>
        <v>3393.0890800000006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0</v>
      </c>
      <c r="D21" s="140">
        <f t="shared" si="12"/>
        <v>0</v>
      </c>
      <c r="E21" s="138">
        <v>0.63749999999999996</v>
      </c>
      <c r="F21" s="139">
        <v>600</v>
      </c>
      <c r="G21" s="140">
        <f t="shared" ref="G21:G22" si="33">SUM(E21:F21)</f>
        <v>600.63750000000005</v>
      </c>
      <c r="H21" s="135">
        <v>0</v>
      </c>
      <c r="I21" s="136">
        <v>212.33659999999995</v>
      </c>
      <c r="J21" s="137">
        <f t="shared" ref="J21" si="34">SUM(H21:I21)</f>
        <v>212.33659999999995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5">
        <v>378.02300000000031</v>
      </c>
      <c r="R21" s="136">
        <v>2060.6380000000004</v>
      </c>
      <c r="S21" s="137">
        <f t="shared" si="4"/>
        <v>2438.6610000000005</v>
      </c>
      <c r="T21" s="138"/>
      <c r="U21" s="139"/>
      <c r="V21" s="140">
        <f t="shared" si="5"/>
        <v>0</v>
      </c>
      <c r="W21" s="135">
        <v>192.98400000000001</v>
      </c>
      <c r="X21" s="136">
        <v>315.74400000000003</v>
      </c>
      <c r="Y21" s="137">
        <f>SUM(W21:X21)</f>
        <v>508.72800000000007</v>
      </c>
      <c r="Z21" s="145">
        <v>0</v>
      </c>
      <c r="AA21" s="146">
        <v>205.92</v>
      </c>
      <c r="AB21" s="200">
        <f t="shared" si="7"/>
        <v>205.92</v>
      </c>
      <c r="AC21" s="135">
        <v>0</v>
      </c>
      <c r="AD21" s="136">
        <v>48.9</v>
      </c>
      <c r="AE21" s="137">
        <f t="shared" si="8"/>
        <v>48.9</v>
      </c>
      <c r="AF21" s="145">
        <f t="shared" si="9"/>
        <v>653.96450000000027</v>
      </c>
      <c r="AG21" s="146">
        <f t="shared" si="10"/>
        <v>3554.4186000000009</v>
      </c>
      <c r="AH21" s="147">
        <f t="shared" si="11"/>
        <v>4208.3831000000009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33"/>
        <v>550.63750000000005</v>
      </c>
      <c r="H22" s="135">
        <v>0</v>
      </c>
      <c r="I22" s="136">
        <v>74.093100000000007</v>
      </c>
      <c r="J22" s="137">
        <f t="shared" ref="J22" si="35">SUM(H22:I22)</f>
        <v>74.093100000000007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5">
        <v>265.34274999999997</v>
      </c>
      <c r="R22" s="136">
        <v>2328.0200000000004</v>
      </c>
      <c r="S22" s="137">
        <f t="shared" ref="S22" si="36">Q22+R22</f>
        <v>2593.3627500000002</v>
      </c>
      <c r="T22" s="138"/>
      <c r="U22" s="139"/>
      <c r="V22" s="140">
        <f t="shared" si="5"/>
        <v>0</v>
      </c>
      <c r="W22" s="135">
        <v>338.18400000000003</v>
      </c>
      <c r="X22" s="136">
        <v>415.536</v>
      </c>
      <c r="Y22" s="137">
        <f t="shared" si="6"/>
        <v>753.72</v>
      </c>
      <c r="Z22" s="145">
        <v>0</v>
      </c>
      <c r="AA22" s="146">
        <v>306.24</v>
      </c>
      <c r="AB22" s="200">
        <f t="shared" si="7"/>
        <v>306.24</v>
      </c>
      <c r="AC22" s="135">
        <v>0</v>
      </c>
      <c r="AD22" s="136">
        <v>118.08750000000001</v>
      </c>
      <c r="AE22" s="137">
        <f t="shared" si="8"/>
        <v>118.08750000000001</v>
      </c>
      <c r="AF22" s="145">
        <f t="shared" si="9"/>
        <v>702.94824999999992</v>
      </c>
      <c r="AG22" s="146">
        <f t="shared" si="10"/>
        <v>3856.1862000000006</v>
      </c>
      <c r="AH22" s="147">
        <f t="shared" si="11"/>
        <v>4559.1344500000005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7">SUM(E23:F23)</f>
        <v>450.63749999999999</v>
      </c>
      <c r="H23" s="135">
        <v>0</v>
      </c>
      <c r="I23" s="136">
        <v>71.662999999999997</v>
      </c>
      <c r="J23" s="137">
        <f t="shared" ref="J23" si="38">SUM(H23:I23)</f>
        <v>71.662999999999997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5">
        <v>270.83600000000018</v>
      </c>
      <c r="R23" s="136">
        <v>2647.1431299999999</v>
      </c>
      <c r="S23" s="137">
        <f t="shared" ref="S23" si="39">Q23+R23</f>
        <v>2917.9791300000002</v>
      </c>
      <c r="T23" s="138"/>
      <c r="U23" s="139"/>
      <c r="V23" s="140">
        <f t="shared" si="5"/>
        <v>0</v>
      </c>
      <c r="W23" s="135">
        <v>371.71199999999999</v>
      </c>
      <c r="X23" s="136">
        <v>501.6</v>
      </c>
      <c r="Y23" s="137">
        <f t="shared" si="6"/>
        <v>873.31200000000001</v>
      </c>
      <c r="Z23" s="145">
        <v>0</v>
      </c>
      <c r="AA23" s="146">
        <v>337.92</v>
      </c>
      <c r="AB23" s="200">
        <f t="shared" si="7"/>
        <v>337.92</v>
      </c>
      <c r="AC23" s="135">
        <v>0</v>
      </c>
      <c r="AD23" s="136">
        <v>105.8625</v>
      </c>
      <c r="AE23" s="137">
        <f t="shared" si="8"/>
        <v>105.8625</v>
      </c>
      <c r="AF23" s="145">
        <f t="shared" si="9"/>
        <v>774.68162403200017</v>
      </c>
      <c r="AG23" s="146">
        <f t="shared" si="10"/>
        <v>4362.2945243999993</v>
      </c>
      <c r="AH23" s="147">
        <f t="shared" si="11"/>
        <v>5136.9761484319997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7"/>
        <v>300.26249999999999</v>
      </c>
      <c r="H24" s="135">
        <v>0</v>
      </c>
      <c r="I24" s="136">
        <v>53.5</v>
      </c>
      <c r="J24" s="137">
        <f t="shared" ref="J24" si="40">SUM(H24:I24)</f>
        <v>53.5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5">
        <v>546.09200000000021</v>
      </c>
      <c r="R24" s="136">
        <v>2798.0454999999997</v>
      </c>
      <c r="S24" s="137">
        <f t="shared" ref="S24" si="41">Q24+R24</f>
        <v>3344.1374999999998</v>
      </c>
      <c r="T24" s="138"/>
      <c r="U24" s="139"/>
      <c r="V24" s="140">
        <f t="shared" si="5"/>
        <v>0</v>
      </c>
      <c r="W24" s="135">
        <v>305.18400000000003</v>
      </c>
      <c r="X24" s="136">
        <v>568.91999999999996</v>
      </c>
      <c r="Y24" s="137">
        <f t="shared" si="6"/>
        <v>874.10400000000004</v>
      </c>
      <c r="Z24" s="145">
        <v>0</v>
      </c>
      <c r="AA24" s="146">
        <v>327.36</v>
      </c>
      <c r="AB24" s="200">
        <f t="shared" si="7"/>
        <v>327.36</v>
      </c>
      <c r="AC24" s="135">
        <v>0</v>
      </c>
      <c r="AD24" s="136">
        <v>124.2</v>
      </c>
      <c r="AE24" s="137">
        <f t="shared" si="8"/>
        <v>124.2</v>
      </c>
      <c r="AF24" s="145">
        <f t="shared" si="9"/>
        <v>1030.3725254720002</v>
      </c>
      <c r="AG24" s="146">
        <f t="shared" si="10"/>
        <v>4348.8689959999992</v>
      </c>
      <c r="AH24" s="147">
        <f t="shared" si="11"/>
        <v>5379.2415214719995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7"/>
        <v>149.38749999999999</v>
      </c>
      <c r="H25" s="135">
        <v>0</v>
      </c>
      <c r="I25" s="136">
        <v>82.28</v>
      </c>
      <c r="J25" s="137">
        <f t="shared" ref="J25" si="42">SUM(H25:I25)</f>
        <v>82.28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5">
        <v>589.22525000000007</v>
      </c>
      <c r="R25" s="136">
        <v>2758.7607499999999</v>
      </c>
      <c r="S25" s="137">
        <f t="shared" ref="S25" si="43">Q25+R25</f>
        <v>3347.9859999999999</v>
      </c>
      <c r="T25" s="138"/>
      <c r="U25" s="139"/>
      <c r="V25" s="140">
        <f t="shared" si="5"/>
        <v>0</v>
      </c>
      <c r="W25" s="135">
        <v>275.61599999999999</v>
      </c>
      <c r="X25" s="136">
        <v>631.48800000000006</v>
      </c>
      <c r="Y25" s="137">
        <f t="shared" si="6"/>
        <v>907.10400000000004</v>
      </c>
      <c r="Z25" s="145">
        <v>0</v>
      </c>
      <c r="AA25" s="146">
        <v>126.72</v>
      </c>
      <c r="AB25" s="200">
        <f t="shared" si="7"/>
        <v>126.72</v>
      </c>
      <c r="AC25" s="135">
        <v>0</v>
      </c>
      <c r="AD25" s="136">
        <v>56.962500000000006</v>
      </c>
      <c r="AE25" s="137">
        <f t="shared" si="8"/>
        <v>56.962500000000006</v>
      </c>
      <c r="AF25" s="145">
        <f t="shared" si="9"/>
        <v>1062.7229360480001</v>
      </c>
      <c r="AG25" s="146">
        <f t="shared" si="10"/>
        <v>3946.7360467999997</v>
      </c>
      <c r="AH25" s="147">
        <f t="shared" si="11"/>
        <v>5009.4589828480002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7"/>
        <v>0</v>
      </c>
      <c r="H26" s="135">
        <v>0</v>
      </c>
      <c r="I26" s="136">
        <v>17.645</v>
      </c>
      <c r="J26" s="137">
        <f t="shared" ref="J26:J27" si="44">SUM(H26:I26)</f>
        <v>17.645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5">
        <v>419.93174999999997</v>
      </c>
      <c r="R26" s="136">
        <v>2837.9680700000004</v>
      </c>
      <c r="S26" s="137">
        <f t="shared" ref="S26" si="45">Q26+R26</f>
        <v>3257.8998200000005</v>
      </c>
      <c r="T26" s="138"/>
      <c r="U26" s="139"/>
      <c r="V26" s="140">
        <f t="shared" si="5"/>
        <v>0</v>
      </c>
      <c r="W26" s="135">
        <v>224.4</v>
      </c>
      <c r="X26" s="136">
        <v>538.03200000000004</v>
      </c>
      <c r="Y26" s="137">
        <f t="shared" ref="Y26" si="46">SUM(W26:X26)</f>
        <v>762.43200000000002</v>
      </c>
      <c r="Z26" s="145">
        <v>0</v>
      </c>
      <c r="AA26" s="146">
        <v>205.92</v>
      </c>
      <c r="AB26" s="200">
        <f t="shared" si="7"/>
        <v>205.92</v>
      </c>
      <c r="AC26" s="149">
        <v>0</v>
      </c>
      <c r="AD26" s="121">
        <v>56.962500000000006</v>
      </c>
      <c r="AE26" s="140">
        <f t="shared" si="8"/>
        <v>56.962500000000006</v>
      </c>
      <c r="AF26" s="145">
        <f t="shared" si="9"/>
        <v>850.96851633599988</v>
      </c>
      <c r="AG26" s="146">
        <f t="shared" si="10"/>
        <v>3762.8586676000009</v>
      </c>
      <c r="AH26" s="147">
        <f t="shared" si="11"/>
        <v>4613.8271839360004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5">
        <v>0</v>
      </c>
      <c r="I27" s="136">
        <v>3.335</v>
      </c>
      <c r="J27" s="137">
        <f t="shared" si="44"/>
        <v>3.335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5">
        <v>258.12700000000007</v>
      </c>
      <c r="R27" s="136">
        <v>2553.9357999999997</v>
      </c>
      <c r="S27" s="137">
        <f t="shared" ref="S27" si="47">Q27+R27</f>
        <v>2812.0627999999997</v>
      </c>
      <c r="T27" s="138"/>
      <c r="U27" s="139"/>
      <c r="V27" s="140">
        <f t="shared" si="5"/>
        <v>0</v>
      </c>
      <c r="W27" s="135">
        <v>237.072</v>
      </c>
      <c r="X27" s="136">
        <v>613.00800000000004</v>
      </c>
      <c r="Y27" s="137">
        <f t="shared" si="6"/>
        <v>850.08</v>
      </c>
      <c r="Z27" s="145">
        <v>0</v>
      </c>
      <c r="AA27" s="146">
        <v>242.88</v>
      </c>
      <c r="AB27" s="200">
        <f t="shared" si="7"/>
        <v>242.88</v>
      </c>
      <c r="AC27" s="149">
        <v>0</v>
      </c>
      <c r="AD27" s="121">
        <v>26.400000000000002</v>
      </c>
      <c r="AE27" s="140">
        <f t="shared" si="8"/>
        <v>26.400000000000002</v>
      </c>
      <c r="AF27" s="145">
        <f t="shared" si="9"/>
        <v>705.19900000000007</v>
      </c>
      <c r="AG27" s="146">
        <f t="shared" si="10"/>
        <v>3599.0554464000002</v>
      </c>
      <c r="AH27" s="147">
        <f t="shared" si="11"/>
        <v>4304.2544464000002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5">
        <v>0</v>
      </c>
      <c r="I28" s="136">
        <v>0</v>
      </c>
      <c r="J28" s="137">
        <v>0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5">
        <v>292.35199999999992</v>
      </c>
      <c r="R28" s="136">
        <v>2569.737000000001</v>
      </c>
      <c r="S28" s="137">
        <f t="shared" si="4"/>
        <v>2862.0890000000009</v>
      </c>
      <c r="T28" s="138"/>
      <c r="U28" s="139"/>
      <c r="V28" s="140">
        <f t="shared" si="5"/>
        <v>0</v>
      </c>
      <c r="W28" s="135">
        <v>136.488</v>
      </c>
      <c r="X28" s="136">
        <v>489.45600000000002</v>
      </c>
      <c r="Y28" s="137">
        <f t="shared" si="6"/>
        <v>625.94399999999996</v>
      </c>
      <c r="Z28" s="145">
        <v>0</v>
      </c>
      <c r="AA28" s="146">
        <v>264</v>
      </c>
      <c r="AB28" s="200">
        <f t="shared" si="7"/>
        <v>264</v>
      </c>
      <c r="AC28" s="149">
        <v>0</v>
      </c>
      <c r="AD28" s="153">
        <v>26.400000000000002</v>
      </c>
      <c r="AE28" s="140">
        <f t="shared" si="8"/>
        <v>26.400000000000002</v>
      </c>
      <c r="AF28" s="145">
        <f t="shared" si="9"/>
        <v>554.83999999999992</v>
      </c>
      <c r="AG28" s="146">
        <f t="shared" si="10"/>
        <v>3420.4803984000014</v>
      </c>
      <c r="AH28" s="147">
        <f t="shared" si="11"/>
        <v>3975.3203984000011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5">
        <v>0</v>
      </c>
      <c r="I29" s="136">
        <v>0</v>
      </c>
      <c r="J29" s="137">
        <v>0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5">
        <v>212.1925</v>
      </c>
      <c r="R29" s="136">
        <v>2687.8002999999999</v>
      </c>
      <c r="S29" s="137">
        <f t="shared" si="4"/>
        <v>2899.9928</v>
      </c>
      <c r="T29" s="138"/>
      <c r="U29" s="139"/>
      <c r="V29" s="140">
        <f t="shared" si="5"/>
        <v>0</v>
      </c>
      <c r="W29" s="135">
        <v>126.72</v>
      </c>
      <c r="X29" s="136">
        <v>493.68</v>
      </c>
      <c r="Y29" s="137">
        <f t="shared" si="6"/>
        <v>620.4</v>
      </c>
      <c r="Z29" s="145">
        <v>0</v>
      </c>
      <c r="AA29" s="146">
        <v>332.64</v>
      </c>
      <c r="AB29" s="200">
        <f t="shared" si="7"/>
        <v>332.64</v>
      </c>
      <c r="AC29" s="149">
        <v>0</v>
      </c>
      <c r="AD29" s="153">
        <v>26.400000000000002</v>
      </c>
      <c r="AE29" s="140">
        <f t="shared" si="8"/>
        <v>26.400000000000002</v>
      </c>
      <c r="AF29" s="145">
        <f t="shared" si="9"/>
        <v>439.71249999999998</v>
      </c>
      <c r="AG29" s="146">
        <f t="shared" si="10"/>
        <v>3629.1295479999999</v>
      </c>
      <c r="AH29" s="147">
        <f t="shared" si="11"/>
        <v>4068.842048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5">
        <v>0</v>
      </c>
      <c r="I30" s="136">
        <v>0</v>
      </c>
      <c r="J30" s="137">
        <v>0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5">
        <v>78.681250000000006</v>
      </c>
      <c r="R30" s="136">
        <v>1952.4390000000001</v>
      </c>
      <c r="S30" s="137">
        <f t="shared" ref="S30" si="48">Q30+R30</f>
        <v>2031.1202500000002</v>
      </c>
      <c r="T30" s="138"/>
      <c r="U30" s="139"/>
      <c r="V30" s="140">
        <f t="shared" si="5"/>
        <v>0</v>
      </c>
      <c r="W30" s="135">
        <v>58.344000000000001</v>
      </c>
      <c r="X30" s="136">
        <v>250.27199999999999</v>
      </c>
      <c r="Y30" s="137">
        <f t="shared" si="6"/>
        <v>308.61599999999999</v>
      </c>
      <c r="Z30" s="145">
        <v>0</v>
      </c>
      <c r="AA30" s="146">
        <v>459.36</v>
      </c>
      <c r="AB30" s="200">
        <f t="shared" si="7"/>
        <v>459.36</v>
      </c>
      <c r="AC30" s="149">
        <v>0</v>
      </c>
      <c r="AD30" s="153">
        <v>26.400000000000002</v>
      </c>
      <c r="AE30" s="140">
        <f t="shared" si="8"/>
        <v>26.400000000000002</v>
      </c>
      <c r="AF30" s="145">
        <f t="shared" si="9"/>
        <v>221.02525</v>
      </c>
      <c r="AG30" s="146">
        <f t="shared" si="10"/>
        <v>2901.1331952</v>
      </c>
      <c r="AH30" s="147">
        <f t="shared" si="11"/>
        <v>3122.1584452000002</v>
      </c>
      <c r="AI30" s="188">
        <f>SUM(U6:U28)*4</f>
        <v>7614.4569999999994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5">
        <v>0</v>
      </c>
      <c r="I31" s="136">
        <v>0</v>
      </c>
      <c r="J31" s="137">
        <v>0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5">
        <v>95.933999999999997</v>
      </c>
      <c r="R31" s="136">
        <v>3237.1244999999999</v>
      </c>
      <c r="S31" s="137">
        <f t="shared" ref="S31" si="49">Q31+R31</f>
        <v>3333.0585000000001</v>
      </c>
      <c r="T31" s="141"/>
      <c r="U31" s="142"/>
      <c r="V31" s="140">
        <f t="shared" si="5"/>
        <v>0</v>
      </c>
      <c r="W31" s="135">
        <v>106.392</v>
      </c>
      <c r="X31" s="136">
        <v>509</v>
      </c>
      <c r="Y31" s="137">
        <f t="shared" si="6"/>
        <v>615.39200000000005</v>
      </c>
      <c r="Z31" s="149">
        <v>0</v>
      </c>
      <c r="AA31" s="121">
        <v>710.77280689249983</v>
      </c>
      <c r="AB31" s="148">
        <f t="shared" si="7"/>
        <v>710.77280689249983</v>
      </c>
      <c r="AC31" s="149">
        <v>0</v>
      </c>
      <c r="AD31" s="153">
        <v>26.400000000000002</v>
      </c>
      <c r="AE31" s="140">
        <f t="shared" si="8"/>
        <v>26.400000000000002</v>
      </c>
      <c r="AF31" s="145">
        <f t="shared" si="9"/>
        <v>277.92599999999999</v>
      </c>
      <c r="AG31" s="146">
        <f t="shared" si="10"/>
        <v>4695.959502092499</v>
      </c>
      <c r="AH31" s="147">
        <f t="shared" si="11"/>
        <v>4973.8855020924993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5">
        <v>0</v>
      </c>
      <c r="I32" s="136">
        <v>14.313000000000001</v>
      </c>
      <c r="J32" s="137">
        <f t="shared" ref="J32" si="50">SUM(H32:I32)</f>
        <v>14.313000000000001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5">
        <v>124.08175000000001</v>
      </c>
      <c r="R32" s="136">
        <v>2560.8795000000005</v>
      </c>
      <c r="S32" s="137">
        <f t="shared" si="4"/>
        <v>2684.9612500000003</v>
      </c>
      <c r="T32" s="141"/>
      <c r="U32" s="142"/>
      <c r="V32" s="140">
        <f t="shared" si="5"/>
        <v>0</v>
      </c>
      <c r="W32" s="135">
        <v>93</v>
      </c>
      <c r="X32" s="136">
        <v>500.25</v>
      </c>
      <c r="Y32" s="137">
        <f t="shared" ref="Y32" si="51">SUM(W32:X32)</f>
        <v>593.25</v>
      </c>
      <c r="Z32" s="149">
        <v>0</v>
      </c>
      <c r="AA32" s="121">
        <v>671.1039609999998</v>
      </c>
      <c r="AB32" s="148">
        <f t="shared" si="7"/>
        <v>671.1039609999998</v>
      </c>
      <c r="AC32" s="149">
        <v>0</v>
      </c>
      <c r="AD32" s="153">
        <v>26.400000000000002</v>
      </c>
      <c r="AE32" s="140">
        <f t="shared" si="8"/>
        <v>26.400000000000002</v>
      </c>
      <c r="AF32" s="145">
        <f t="shared" si="9"/>
        <v>280.08175</v>
      </c>
      <c r="AG32" s="146">
        <f t="shared" si="10"/>
        <v>4021.0523554000001</v>
      </c>
      <c r="AH32" s="147">
        <f t="shared" si="11"/>
        <v>4301.1341054000004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5">
        <v>0</v>
      </c>
      <c r="I33" s="136">
        <v>5.29</v>
      </c>
      <c r="J33" s="137">
        <f t="shared" ref="J33" si="52">SUM(H33:I33)</f>
        <v>5.29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2753.31936</v>
      </c>
      <c r="S33" s="140">
        <f t="shared" ref="S33" si="53">Q33+R33</f>
        <v>2972.5924799999998</v>
      </c>
      <c r="T33" s="141"/>
      <c r="U33" s="142"/>
      <c r="V33" s="140">
        <f t="shared" si="5"/>
        <v>0</v>
      </c>
      <c r="W33" s="138">
        <v>169.75200000000001</v>
      </c>
      <c r="X33" s="139">
        <v>243.14400000000001</v>
      </c>
      <c r="Y33" s="140">
        <f t="shared" si="6"/>
        <v>412.89600000000002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394.30512000000004</v>
      </c>
      <c r="AG33" s="146">
        <f t="shared" si="10"/>
        <v>3591.4466753699999</v>
      </c>
      <c r="AH33" s="147">
        <f t="shared" si="11"/>
        <v>3985.7517953699999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54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2704.7222400000005</v>
      </c>
      <c r="S34" s="140">
        <f t="shared" si="4"/>
        <v>2906.1542400000008</v>
      </c>
      <c r="T34" s="141"/>
      <c r="U34" s="142"/>
      <c r="V34" s="140">
        <f t="shared" si="5"/>
        <v>0</v>
      </c>
      <c r="W34" s="138">
        <v>176.88</v>
      </c>
      <c r="X34" s="139">
        <v>255.28800000000001</v>
      </c>
      <c r="Y34" s="140">
        <f t="shared" si="6"/>
        <v>432.16800000000001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383.59199999999998</v>
      </c>
      <c r="AG34" s="146">
        <f t="shared" si="10"/>
        <v>3662.6233066500004</v>
      </c>
      <c r="AH34" s="147">
        <f t="shared" si="11"/>
        <v>4046.2153066500005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55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3005.6400000000003</v>
      </c>
      <c r="S35" s="140">
        <f t="shared" ref="S35" si="56">Q35+R35</f>
        <v>3150.0955200000003</v>
      </c>
      <c r="T35" s="141"/>
      <c r="U35" s="142"/>
      <c r="V35" s="140">
        <f t="shared" si="5"/>
        <v>0</v>
      </c>
      <c r="W35" s="138">
        <v>240.24</v>
      </c>
      <c r="X35" s="139">
        <v>322.08</v>
      </c>
      <c r="Y35" s="140">
        <f t="shared" si="6"/>
        <v>562.31999999999994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389.97552000000002</v>
      </c>
      <c r="AG35" s="146">
        <f t="shared" si="10"/>
        <v>4144.6115668500006</v>
      </c>
      <c r="AH35" s="147">
        <f t="shared" si="11"/>
        <v>4534.5870868500006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57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2997.6988799999999</v>
      </c>
      <c r="S36" s="140">
        <f t="shared" si="4"/>
        <v>3145.0320000000002</v>
      </c>
      <c r="T36" s="154"/>
      <c r="U36" s="139"/>
      <c r="V36" s="148">
        <f t="shared" si="5"/>
        <v>0</v>
      </c>
      <c r="W36" s="138">
        <v>253.44</v>
      </c>
      <c r="X36" s="139">
        <v>348.48</v>
      </c>
      <c r="Y36" s="140">
        <f t="shared" si="6"/>
        <v>601.92000000000007</v>
      </c>
      <c r="Z36" s="137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406.05312000000004</v>
      </c>
      <c r="AG36" s="146">
        <f t="shared" si="10"/>
        <v>3972.2952562</v>
      </c>
      <c r="AH36" s="147">
        <f t="shared" si="11"/>
        <v>4378.3483761999996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58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3068.1182399999998</v>
      </c>
      <c r="S37" s="140">
        <f t="shared" si="4"/>
        <v>3191.8550399999999</v>
      </c>
      <c r="T37" s="154"/>
      <c r="U37" s="139"/>
      <c r="V37" s="148">
        <f t="shared" si="5"/>
        <v>0</v>
      </c>
      <c r="W37" s="138">
        <v>190.08</v>
      </c>
      <c r="X37" s="139">
        <v>380.16</v>
      </c>
      <c r="Y37" s="140">
        <f t="shared" si="6"/>
        <v>570.24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319.09680000000003</v>
      </c>
      <c r="AG37" s="146">
        <f t="shared" si="10"/>
        <v>4196.3419968499993</v>
      </c>
      <c r="AH37" s="147">
        <f t="shared" si="11"/>
        <v>4515.4387968499996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59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60">N38+O38</f>
        <v>0</v>
      </c>
      <c r="Q38" s="138">
        <v>126.6144</v>
      </c>
      <c r="R38" s="139">
        <v>2977.8936000000003</v>
      </c>
      <c r="S38" s="140">
        <f t="shared" si="4"/>
        <v>3104.5080000000003</v>
      </c>
      <c r="T38" s="154"/>
      <c r="U38" s="139"/>
      <c r="V38" s="148">
        <f t="shared" ref="V38:V57" si="61">T38+U38</f>
        <v>0</v>
      </c>
      <c r="W38" s="138">
        <v>153.12</v>
      </c>
      <c r="X38" s="139">
        <v>364.32</v>
      </c>
      <c r="Y38" s="140">
        <f>SUM(W38:X38)</f>
        <v>517.44000000000005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62">B38+E38+H38+K38+N38+Q38+T38+W38+Z38+AC38</f>
        <v>285.01440000000002</v>
      </c>
      <c r="AG38" s="146">
        <f t="shared" ref="AG38:AG57" si="63">C38+F38+I38+L38+O38+R38+U38+X38+AA38+AD38</f>
        <v>4092.4240208000001</v>
      </c>
      <c r="AH38" s="147">
        <f t="shared" si="11"/>
        <v>4377.4384208000001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64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60"/>
        <v>0</v>
      </c>
      <c r="Q39" s="138">
        <v>66.18480000000001</v>
      </c>
      <c r="R39" s="139">
        <v>2524.5052799999999</v>
      </c>
      <c r="S39" s="140">
        <f t="shared" si="4"/>
        <v>2590.6900799999999</v>
      </c>
      <c r="T39" s="154"/>
      <c r="U39" s="139"/>
      <c r="V39" s="148">
        <f t="shared" si="61"/>
        <v>0</v>
      </c>
      <c r="W39" s="138">
        <v>95.04</v>
      </c>
      <c r="X39" s="139">
        <v>353.76</v>
      </c>
      <c r="Y39" s="140">
        <f>SUM(W39:X39)</f>
        <v>448.8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62"/>
        <v>166.50480000000002</v>
      </c>
      <c r="AG39" s="146">
        <f t="shared" si="63"/>
        <v>3626.42503695</v>
      </c>
      <c r="AH39" s="147">
        <f t="shared" si="11"/>
        <v>3792.9298369500002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65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60"/>
        <v>0</v>
      </c>
      <c r="Q40" s="138">
        <v>129.49200000000002</v>
      </c>
      <c r="R40" s="139">
        <v>2473.9228800000001</v>
      </c>
      <c r="S40" s="140">
        <f t="shared" si="4"/>
        <v>2603.4148800000003</v>
      </c>
      <c r="T40" s="154"/>
      <c r="U40" s="139"/>
      <c r="V40" s="148">
        <f t="shared" si="61"/>
        <v>0</v>
      </c>
      <c r="W40" s="138">
        <v>95.04</v>
      </c>
      <c r="X40" s="139">
        <v>380.16</v>
      </c>
      <c r="Y40" s="140">
        <f t="shared" si="6"/>
        <v>475.20000000000005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62"/>
        <v>229.81200000000001</v>
      </c>
      <c r="AG40" s="146">
        <f t="shared" si="63"/>
        <v>3943.4431203999998</v>
      </c>
      <c r="AH40" s="147">
        <f t="shared" si="11"/>
        <v>4173.2551204000001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66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60"/>
        <v>0</v>
      </c>
      <c r="Q41" s="138">
        <v>40.2864</v>
      </c>
      <c r="R41" s="139">
        <v>2291.97408</v>
      </c>
      <c r="S41" s="140">
        <f t="shared" si="4"/>
        <v>2332.2604799999999</v>
      </c>
      <c r="T41" s="154"/>
      <c r="U41" s="139"/>
      <c r="V41" s="148">
        <f t="shared" si="61"/>
        <v>0</v>
      </c>
      <c r="W41" s="138">
        <v>105.6</v>
      </c>
      <c r="X41" s="139">
        <v>295.68</v>
      </c>
      <c r="Y41" s="140">
        <f t="shared" si="6"/>
        <v>401.28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62"/>
        <v>205.21639999999999</v>
      </c>
      <c r="AG41" s="146">
        <f t="shared" si="63"/>
        <v>3377.3584704</v>
      </c>
      <c r="AH41" s="147">
        <f t="shared" si="11"/>
        <v>3582.5748703999998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67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60"/>
        <v>0</v>
      </c>
      <c r="Q42" s="138">
        <v>34.531200000000005</v>
      </c>
      <c r="R42" s="139">
        <v>2038.4812800000002</v>
      </c>
      <c r="S42" s="140">
        <f t="shared" si="4"/>
        <v>2073.0124800000003</v>
      </c>
      <c r="T42" s="138">
        <v>0</v>
      </c>
      <c r="U42" s="139">
        <v>10.928000000000001</v>
      </c>
      <c r="V42" s="140">
        <f t="shared" si="61"/>
        <v>10.928000000000001</v>
      </c>
      <c r="W42" s="138">
        <v>84.48</v>
      </c>
      <c r="X42" s="139">
        <v>285.12</v>
      </c>
      <c r="Y42" s="140">
        <f t="shared" si="6"/>
        <v>369.6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62"/>
        <v>259.4162</v>
      </c>
      <c r="AG42" s="146">
        <f t="shared" si="63"/>
        <v>3402.8470315999998</v>
      </c>
      <c r="AH42" s="147">
        <f t="shared" si="11"/>
        <v>3662.2632315999999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68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60"/>
        <v>0</v>
      </c>
      <c r="Q43" s="138">
        <v>28.776</v>
      </c>
      <c r="R43" s="139">
        <v>1324.7784000000001</v>
      </c>
      <c r="S43" s="140">
        <f t="shared" si="4"/>
        <v>1353.5544000000002</v>
      </c>
      <c r="T43" s="138">
        <v>0</v>
      </c>
      <c r="U43" s="139">
        <v>40.737250000000003</v>
      </c>
      <c r="V43" s="140">
        <f t="shared" si="61"/>
        <v>40.737250000000003</v>
      </c>
      <c r="W43" s="138">
        <v>55.44</v>
      </c>
      <c r="X43" s="139">
        <v>229.68</v>
      </c>
      <c r="Y43" s="140">
        <f t="shared" si="6"/>
        <v>285.12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62"/>
        <v>201.9085</v>
      </c>
      <c r="AG43" s="146">
        <f t="shared" si="63"/>
        <v>2684.3192928000003</v>
      </c>
      <c r="AH43" s="147">
        <f t="shared" si="11"/>
        <v>2886.2277928000003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68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60"/>
        <v>0</v>
      </c>
      <c r="Q44" s="138">
        <v>11.510400000000001</v>
      </c>
      <c r="R44" s="139">
        <v>591.82992000000002</v>
      </c>
      <c r="S44" s="140">
        <f t="shared" si="4"/>
        <v>603.34032000000002</v>
      </c>
      <c r="T44" s="138">
        <v>0</v>
      </c>
      <c r="U44" s="139">
        <v>243.33249999999995</v>
      </c>
      <c r="V44" s="140">
        <f t="shared" si="61"/>
        <v>243.33249999999995</v>
      </c>
      <c r="W44" s="138">
        <v>10.56</v>
      </c>
      <c r="X44" s="139">
        <v>221.76</v>
      </c>
      <c r="Y44" s="140">
        <f t="shared" si="6"/>
        <v>232.32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62"/>
        <v>373.50039999999996</v>
      </c>
      <c r="AG44" s="146">
        <f t="shared" si="63"/>
        <v>2071.2876147999996</v>
      </c>
      <c r="AH44" s="147">
        <f t="shared" si="11"/>
        <v>2444.7880147999995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69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70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60"/>
        <v>0</v>
      </c>
      <c r="Q45" s="138">
        <v>23.020800000000001</v>
      </c>
      <c r="R45" s="139">
        <v>337.92</v>
      </c>
      <c r="S45" s="140">
        <f t="shared" si="4"/>
        <v>360.94080000000002</v>
      </c>
      <c r="T45" s="138">
        <v>0</v>
      </c>
      <c r="U45" s="139">
        <v>500</v>
      </c>
      <c r="V45" s="140">
        <f t="shared" ref="V45" si="71">T45+U45</f>
        <v>500</v>
      </c>
      <c r="W45" s="138">
        <v>0</v>
      </c>
      <c r="X45" s="139">
        <v>237.6</v>
      </c>
      <c r="Y45" s="140">
        <f t="shared" si="6"/>
        <v>237.6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62"/>
        <v>416.42579999999992</v>
      </c>
      <c r="AG45" s="146">
        <f t="shared" si="63"/>
        <v>2588.10455</v>
      </c>
      <c r="AH45" s="147">
        <f t="shared" si="11"/>
        <v>3004.53035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72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73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60"/>
        <v>0</v>
      </c>
      <c r="Q46" s="138">
        <v>17.265600000000003</v>
      </c>
      <c r="R46" s="139">
        <v>120.89088000000001</v>
      </c>
      <c r="S46" s="140">
        <f t="shared" si="4"/>
        <v>138.15648000000002</v>
      </c>
      <c r="T46" s="138">
        <v>0</v>
      </c>
      <c r="U46" s="139">
        <v>750</v>
      </c>
      <c r="V46" s="140">
        <f t="shared" si="61"/>
        <v>750</v>
      </c>
      <c r="W46" s="138">
        <v>0</v>
      </c>
      <c r="X46" s="139">
        <v>179.52</v>
      </c>
      <c r="Y46" s="140">
        <f t="shared" si="6"/>
        <v>179.52</v>
      </c>
      <c r="Z46" s="149">
        <v>0</v>
      </c>
      <c r="AA46" s="121">
        <v>384.74700000000001</v>
      </c>
      <c r="AB46" s="148">
        <f t="shared" ref="AB46:AB47" si="74">SUM(Z46:AA46)</f>
        <v>384.74700000000001</v>
      </c>
      <c r="AC46" s="155"/>
      <c r="AD46" s="153"/>
      <c r="AE46" s="156">
        <f t="shared" ref="AE46:AE57" si="75">AC46+AD46</f>
        <v>0</v>
      </c>
      <c r="AF46" s="145">
        <f t="shared" si="62"/>
        <v>261.64059999999995</v>
      </c>
      <c r="AG46" s="146">
        <f t="shared" si="63"/>
        <v>2304.384055</v>
      </c>
      <c r="AH46" s="147">
        <f t="shared" si="11"/>
        <v>2566.0246550000002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76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77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60"/>
        <v>5.08</v>
      </c>
      <c r="Q47" s="138">
        <v>0</v>
      </c>
      <c r="R47" s="139">
        <v>58.080000000000005</v>
      </c>
      <c r="S47" s="140">
        <f t="shared" si="4"/>
        <v>58.080000000000005</v>
      </c>
      <c r="T47" s="138">
        <v>0</v>
      </c>
      <c r="U47" s="139">
        <v>750</v>
      </c>
      <c r="V47" s="140">
        <f t="shared" si="61"/>
        <v>750</v>
      </c>
      <c r="W47" s="138">
        <v>0</v>
      </c>
      <c r="X47" s="139">
        <v>158.4</v>
      </c>
      <c r="Y47" s="140">
        <f t="shared" si="6"/>
        <v>158.4</v>
      </c>
      <c r="Z47" s="149">
        <v>0</v>
      </c>
      <c r="AA47" s="121">
        <v>384.0265</v>
      </c>
      <c r="AB47" s="148">
        <f t="shared" si="74"/>
        <v>384.0265</v>
      </c>
      <c r="AC47" s="155"/>
      <c r="AD47" s="153"/>
      <c r="AE47" s="156">
        <f t="shared" si="75"/>
        <v>0</v>
      </c>
      <c r="AF47" s="145">
        <f t="shared" si="62"/>
        <v>373.74999999999994</v>
      </c>
      <c r="AG47" s="146">
        <f t="shared" si="63"/>
        <v>2294.9817250000006</v>
      </c>
      <c r="AH47" s="147">
        <f t="shared" si="11"/>
        <v>2668.7317250000006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76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78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60"/>
        <v>5.08</v>
      </c>
      <c r="Q48" s="138">
        <v>8.6328000000000014</v>
      </c>
      <c r="R48" s="139">
        <v>47.52</v>
      </c>
      <c r="S48" s="140">
        <f t="shared" si="4"/>
        <v>56.152800000000006</v>
      </c>
      <c r="T48" s="138">
        <v>0</v>
      </c>
      <c r="U48" s="139">
        <v>589.33375000000001</v>
      </c>
      <c r="V48" s="140">
        <f t="shared" si="61"/>
        <v>589.33375000000001</v>
      </c>
      <c r="W48" s="138">
        <v>0</v>
      </c>
      <c r="X48" s="139">
        <v>52.8</v>
      </c>
      <c r="Y48" s="140">
        <f t="shared" si="6"/>
        <v>52.8</v>
      </c>
      <c r="Z48" s="149">
        <v>0</v>
      </c>
      <c r="AA48" s="121">
        <v>614.22625000000005</v>
      </c>
      <c r="AB48" s="148">
        <f t="shared" ref="AB48:AB49" si="79">SUM(Z48:AA48)</f>
        <v>614.22625000000005</v>
      </c>
      <c r="AC48" s="155"/>
      <c r="AD48" s="153"/>
      <c r="AE48" s="156">
        <f t="shared" si="75"/>
        <v>0</v>
      </c>
      <c r="AF48" s="145">
        <f t="shared" si="62"/>
        <v>337.82029999999997</v>
      </c>
      <c r="AG48" s="146">
        <f t="shared" si="63"/>
        <v>2403.2744275</v>
      </c>
      <c r="AH48" s="147">
        <f t="shared" si="11"/>
        <v>2741.0947274999999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80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60"/>
        <v>5.08</v>
      </c>
      <c r="Q49" s="138">
        <v>14.388</v>
      </c>
      <c r="R49" s="139">
        <v>21.12</v>
      </c>
      <c r="S49" s="148">
        <f t="shared" si="4"/>
        <v>35.508000000000003</v>
      </c>
      <c r="T49" s="138">
        <v>0</v>
      </c>
      <c r="U49" s="139">
        <v>800</v>
      </c>
      <c r="V49" s="140">
        <f t="shared" si="61"/>
        <v>800</v>
      </c>
      <c r="W49" s="138">
        <v>0</v>
      </c>
      <c r="X49" s="139">
        <v>36.96</v>
      </c>
      <c r="Y49" s="140">
        <f t="shared" si="6"/>
        <v>36.96</v>
      </c>
      <c r="Z49" s="149">
        <v>0</v>
      </c>
      <c r="AA49" s="121">
        <v>387.26875000000001</v>
      </c>
      <c r="AB49" s="148">
        <f t="shared" si="79"/>
        <v>387.26875000000001</v>
      </c>
      <c r="AC49" s="155"/>
      <c r="AD49" s="153"/>
      <c r="AE49" s="156">
        <f t="shared" si="75"/>
        <v>0</v>
      </c>
      <c r="AF49" s="145">
        <f t="shared" si="62"/>
        <v>230.01299999999998</v>
      </c>
      <c r="AG49" s="146">
        <f t="shared" si="63"/>
        <v>2853.709499999999</v>
      </c>
      <c r="AH49" s="147">
        <f t="shared" si="11"/>
        <v>3083.7224999999989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81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21.12</v>
      </c>
      <c r="S50" s="148">
        <f t="shared" si="4"/>
        <v>26.8752</v>
      </c>
      <c r="T50" s="138">
        <v>0</v>
      </c>
      <c r="U50" s="139">
        <v>800</v>
      </c>
      <c r="V50" s="140">
        <f t="shared" si="61"/>
        <v>800</v>
      </c>
      <c r="W50" s="138">
        <v>0</v>
      </c>
      <c r="X50" s="139">
        <v>21.12</v>
      </c>
      <c r="Y50" s="140">
        <f t="shared" si="6"/>
        <v>21.12</v>
      </c>
      <c r="Z50" s="149">
        <v>0</v>
      </c>
      <c r="AA50" s="121">
        <v>589.72924999999998</v>
      </c>
      <c r="AB50" s="148">
        <f t="shared" ref="AB50:AB52" si="82">SUM(Z50:AA50)</f>
        <v>589.72924999999998</v>
      </c>
      <c r="AC50" s="155"/>
      <c r="AD50" s="153"/>
      <c r="AE50" s="156">
        <f t="shared" si="75"/>
        <v>0</v>
      </c>
      <c r="AF50" s="145">
        <f t="shared" si="62"/>
        <v>261.34269999999998</v>
      </c>
      <c r="AG50" s="146">
        <f t="shared" si="63"/>
        <v>2924.9242499999996</v>
      </c>
      <c r="AH50" s="147">
        <f t="shared" si="11"/>
        <v>3186.2669499999997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83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0</v>
      </c>
      <c r="S51" s="148">
        <f t="shared" si="4"/>
        <v>23.020800000000001</v>
      </c>
      <c r="T51" s="138">
        <v>0</v>
      </c>
      <c r="U51" s="139">
        <v>1300</v>
      </c>
      <c r="V51" s="140">
        <f t="shared" si="61"/>
        <v>1300</v>
      </c>
      <c r="W51" s="138">
        <v>0</v>
      </c>
      <c r="X51" s="139">
        <v>21.12</v>
      </c>
      <c r="Y51" s="140">
        <f t="shared" si="6"/>
        <v>21.12</v>
      </c>
      <c r="Z51" s="149">
        <v>0</v>
      </c>
      <c r="AA51" s="121">
        <v>561.62975000000006</v>
      </c>
      <c r="AB51" s="148">
        <f t="shared" si="82"/>
        <v>561.62975000000006</v>
      </c>
      <c r="AC51" s="155"/>
      <c r="AD51" s="153"/>
      <c r="AE51" s="156">
        <f t="shared" si="75"/>
        <v>0</v>
      </c>
      <c r="AF51" s="145">
        <f t="shared" si="62"/>
        <v>264.80829999999997</v>
      </c>
      <c r="AG51" s="146">
        <f t="shared" si="63"/>
        <v>3510.5170999999991</v>
      </c>
      <c r="AH51" s="147">
        <f t="shared" si="11"/>
        <v>3775.3253999999993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84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10.56</v>
      </c>
      <c r="S52" s="148">
        <f t="shared" ref="S52:S57" si="85">Q52+R52</f>
        <v>39.335999999999999</v>
      </c>
      <c r="T52" s="138">
        <v>0</v>
      </c>
      <c r="U52" s="139">
        <v>1300</v>
      </c>
      <c r="V52" s="140">
        <f t="shared" ref="V52" si="86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82"/>
        <v>630.07725000000005</v>
      </c>
      <c r="AC52" s="155"/>
      <c r="AD52" s="153"/>
      <c r="AE52" s="156">
        <f t="shared" si="75"/>
        <v>0</v>
      </c>
      <c r="AF52" s="145">
        <f t="shared" si="62"/>
        <v>473.82599999999996</v>
      </c>
      <c r="AG52" s="146">
        <f t="shared" si="63"/>
        <v>3493.824674999998</v>
      </c>
      <c r="AH52" s="147">
        <f t="shared" si="11"/>
        <v>3967.650674999998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87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60"/>
        <v>5.08</v>
      </c>
      <c r="Q53" s="138">
        <v>28.776</v>
      </c>
      <c r="R53" s="139">
        <v>0</v>
      </c>
      <c r="S53" s="148">
        <f t="shared" si="85"/>
        <v>28.776</v>
      </c>
      <c r="T53" s="138">
        <v>0</v>
      </c>
      <c r="U53" s="139">
        <v>1532.1754999999987</v>
      </c>
      <c r="V53" s="140">
        <f t="shared" si="61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75"/>
        <v>0</v>
      </c>
      <c r="AF53" s="145">
        <f t="shared" si="62"/>
        <v>452.83850000000001</v>
      </c>
      <c r="AG53" s="146">
        <f t="shared" si="63"/>
        <v>3634.9651499999973</v>
      </c>
      <c r="AH53" s="147">
        <f t="shared" si="11"/>
        <v>4087.8036499999971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87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60"/>
        <v>0</v>
      </c>
      <c r="Q54" s="138">
        <v>34.531200000000005</v>
      </c>
      <c r="R54" s="139">
        <v>0</v>
      </c>
      <c r="S54" s="148">
        <f t="shared" si="85"/>
        <v>34.531200000000005</v>
      </c>
      <c r="T54" s="141">
        <v>0</v>
      </c>
      <c r="U54" s="195">
        <v>769.28599999999983</v>
      </c>
      <c r="V54" s="140">
        <f t="shared" si="61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75"/>
        <v>0</v>
      </c>
      <c r="AF54" s="145">
        <f t="shared" si="62"/>
        <v>536.79369999999994</v>
      </c>
      <c r="AG54" s="146">
        <f t="shared" si="63"/>
        <v>2726.9161999999997</v>
      </c>
      <c r="AH54" s="147">
        <f t="shared" si="11"/>
        <v>3263.7098999999998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87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60"/>
        <v>0</v>
      </c>
      <c r="Q55" s="138">
        <v>25.898400000000002</v>
      </c>
      <c r="R55" s="139">
        <v>2.64</v>
      </c>
      <c r="S55" s="148">
        <f t="shared" si="85"/>
        <v>28.538400000000003</v>
      </c>
      <c r="T55" s="141">
        <v>0</v>
      </c>
      <c r="U55" s="195">
        <v>236.74775000000005</v>
      </c>
      <c r="V55" s="140">
        <f t="shared" si="61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35">
        <f t="shared" si="75"/>
        <v>0</v>
      </c>
      <c r="AF55" s="136">
        <f t="shared" si="62"/>
        <v>543.68589999999995</v>
      </c>
      <c r="AG55" s="137">
        <f t="shared" si="63"/>
        <v>2487.9351500000007</v>
      </c>
      <c r="AH55" s="147">
        <f t="shared" si="11"/>
        <v>3031.6210500000007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87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60"/>
        <v>0</v>
      </c>
      <c r="Q56" s="138">
        <v>46.041600000000003</v>
      </c>
      <c r="R56" s="139">
        <v>0</v>
      </c>
      <c r="S56" s="148">
        <f t="shared" si="85"/>
        <v>46.041600000000003</v>
      </c>
      <c r="T56" s="141">
        <v>0</v>
      </c>
      <c r="U56" s="195">
        <v>617.53625</v>
      </c>
      <c r="V56" s="140">
        <f t="shared" ref="V56" si="88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75"/>
        <v>0</v>
      </c>
      <c r="AF56" s="145">
        <f t="shared" si="62"/>
        <v>381.84160000000003</v>
      </c>
      <c r="AG56" s="146">
        <f t="shared" si="63"/>
        <v>2376.9231224999999</v>
      </c>
      <c r="AH56" s="147">
        <f t="shared" si="11"/>
        <v>2758.7647225000001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89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60"/>
        <v>0</v>
      </c>
      <c r="Q57" s="157">
        <v>48.919200000000004</v>
      </c>
      <c r="R57" s="158">
        <v>2.64</v>
      </c>
      <c r="S57" s="159">
        <f t="shared" si="85"/>
        <v>51.559200000000004</v>
      </c>
      <c r="T57" s="141">
        <v>0</v>
      </c>
      <c r="U57" s="161">
        <v>327.74274999999994</v>
      </c>
      <c r="V57" s="159">
        <f t="shared" si="61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75"/>
        <v>0</v>
      </c>
      <c r="AF57" s="164">
        <f t="shared" si="62"/>
        <v>328.65669999999994</v>
      </c>
      <c r="AG57" s="165">
        <f t="shared" si="63"/>
        <v>2946.2985000000003</v>
      </c>
      <c r="AH57" s="147">
        <f t="shared" si="11"/>
        <v>3274.9552000000003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90">SUM(B6:B57)</f>
        <v>6143.0249999999996</v>
      </c>
      <c r="C58" s="166">
        <f t="shared" si="90"/>
        <v>8666.2749999999996</v>
      </c>
      <c r="D58" s="167">
        <f t="shared" si="90"/>
        <v>14809.3</v>
      </c>
      <c r="E58" s="166">
        <f t="shared" si="90"/>
        <v>1301.0624999999998</v>
      </c>
      <c r="F58" s="166">
        <f t="shared" si="90"/>
        <v>14107.1</v>
      </c>
      <c r="G58" s="167">
        <f t="shared" si="90"/>
        <v>15408.162500000002</v>
      </c>
      <c r="H58" s="166">
        <v>0</v>
      </c>
      <c r="I58" s="167">
        <f t="shared" si="90"/>
        <v>23590.871787499993</v>
      </c>
      <c r="J58" s="167">
        <f t="shared" si="90"/>
        <v>23590.871787499993</v>
      </c>
      <c r="K58" s="166">
        <f t="shared" si="90"/>
        <v>1622.9801018879994</v>
      </c>
      <c r="L58" s="167">
        <f t="shared" si="90"/>
        <v>6353.7258623999987</v>
      </c>
      <c r="M58" s="166">
        <f t="shared" si="90"/>
        <v>7976.7059642879994</v>
      </c>
      <c r="N58" s="166">
        <f t="shared" si="90"/>
        <v>0</v>
      </c>
      <c r="O58" s="166">
        <f t="shared" si="90"/>
        <v>35.559999999999995</v>
      </c>
      <c r="P58" s="167">
        <f t="shared" si="90"/>
        <v>35.559999999999995</v>
      </c>
      <c r="Q58" s="166">
        <f>SUM(Q6:Q57)</f>
        <v>7531.6087600000019</v>
      </c>
      <c r="R58" s="166">
        <f t="shared" si="90"/>
        <v>65909.490799999956</v>
      </c>
      <c r="S58" s="167">
        <f t="shared" si="90"/>
        <v>73441.099559999959</v>
      </c>
      <c r="T58" s="166">
        <f t="shared" si="90"/>
        <v>0</v>
      </c>
      <c r="U58" s="166">
        <f t="shared" si="90"/>
        <v>12471.433999999997</v>
      </c>
      <c r="V58" s="167">
        <f t="shared" si="90"/>
        <v>12471.433999999997</v>
      </c>
      <c r="W58" s="166">
        <f t="shared" si="90"/>
        <v>5054.8799999999992</v>
      </c>
      <c r="X58" s="166">
        <f t="shared" si="90"/>
        <v>11256.146000000002</v>
      </c>
      <c r="Y58" s="167">
        <f t="shared" si="90"/>
        <v>16311.026000000002</v>
      </c>
      <c r="Z58" s="166">
        <f t="shared" si="90"/>
        <v>0</v>
      </c>
      <c r="AA58" s="166">
        <f t="shared" si="90"/>
        <v>22453.324372562503</v>
      </c>
      <c r="AB58" s="167">
        <f t="shared" si="90"/>
        <v>22453.324372562503</v>
      </c>
      <c r="AC58" s="166">
        <f t="shared" si="90"/>
        <v>0</v>
      </c>
      <c r="AD58" s="166">
        <f t="shared" si="90"/>
        <v>718.27499999999986</v>
      </c>
      <c r="AE58" s="167">
        <f t="shared" si="90"/>
        <v>718.27499999999986</v>
      </c>
      <c r="AF58" s="167">
        <f t="shared" si="90"/>
        <v>21653.556361888004</v>
      </c>
      <c r="AG58" s="167">
        <f t="shared" si="90"/>
        <v>165562.20282246248</v>
      </c>
      <c r="AH58" s="167">
        <f t="shared" si="90"/>
        <v>187215.75918435035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24572.1</v>
      </c>
      <c r="C60" s="201">
        <f>C58*4</f>
        <v>34665.1</v>
      </c>
      <c r="D60" s="201">
        <f t="shared" ref="D60:AH60" si="91">D58*4</f>
        <v>59237.2</v>
      </c>
      <c r="E60" s="201">
        <f t="shared" si="91"/>
        <v>5204.2499999999991</v>
      </c>
      <c r="F60" s="201">
        <f t="shared" si="91"/>
        <v>56428.4</v>
      </c>
      <c r="G60" s="201">
        <f t="shared" si="91"/>
        <v>61632.650000000009</v>
      </c>
      <c r="H60" s="201">
        <f>H58*4</f>
        <v>0</v>
      </c>
      <c r="I60" s="201">
        <f>I58*4</f>
        <v>94363.487149999972</v>
      </c>
      <c r="J60" s="201">
        <f>J58*4</f>
        <v>94363.487149999972</v>
      </c>
      <c r="K60" s="201">
        <f t="shared" si="91"/>
        <v>6491.9204075519974</v>
      </c>
      <c r="L60" s="201">
        <f t="shared" si="91"/>
        <v>25414.903449599995</v>
      </c>
      <c r="M60" s="201">
        <f t="shared" si="91"/>
        <v>31906.823857151998</v>
      </c>
      <c r="N60" s="201">
        <f t="shared" si="91"/>
        <v>0</v>
      </c>
      <c r="O60" s="201">
        <f t="shared" si="91"/>
        <v>142.23999999999998</v>
      </c>
      <c r="P60" s="201">
        <f t="shared" si="91"/>
        <v>142.23999999999998</v>
      </c>
      <c r="Q60" s="201">
        <f t="shared" si="91"/>
        <v>30126.435040000008</v>
      </c>
      <c r="R60" s="201">
        <f t="shared" si="91"/>
        <v>263637.96319999982</v>
      </c>
      <c r="S60" s="201">
        <f t="shared" si="91"/>
        <v>293764.39823999983</v>
      </c>
      <c r="T60" s="201">
        <f t="shared" si="91"/>
        <v>0</v>
      </c>
      <c r="U60" s="201">
        <f t="shared" si="91"/>
        <v>49885.73599999999</v>
      </c>
      <c r="V60" s="201">
        <f t="shared" si="91"/>
        <v>49885.73599999999</v>
      </c>
      <c r="W60" s="201">
        <f t="shared" si="91"/>
        <v>20219.519999999997</v>
      </c>
      <c r="X60" s="201">
        <f t="shared" si="91"/>
        <v>45024.58400000001</v>
      </c>
      <c r="Y60" s="201">
        <f t="shared" si="91"/>
        <v>65244.104000000007</v>
      </c>
      <c r="Z60" s="201">
        <f t="shared" si="91"/>
        <v>0</v>
      </c>
      <c r="AA60" s="202">
        <f t="shared" si="91"/>
        <v>89813.297490250014</v>
      </c>
      <c r="AB60" s="202">
        <f t="shared" si="91"/>
        <v>89813.297490250014</v>
      </c>
      <c r="AC60" s="201">
        <f t="shared" si="91"/>
        <v>0</v>
      </c>
      <c r="AD60" s="201">
        <f t="shared" si="91"/>
        <v>2873.0999999999995</v>
      </c>
      <c r="AE60" s="201">
        <f t="shared" si="91"/>
        <v>2873.0999999999995</v>
      </c>
      <c r="AF60" s="203">
        <f t="shared" si="91"/>
        <v>86614.225447552017</v>
      </c>
      <c r="AG60" s="203">
        <f t="shared" si="91"/>
        <v>662248.81128984992</v>
      </c>
      <c r="AH60" s="203">
        <f t="shared" si="91"/>
        <v>748863.03673740139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66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5" t="s">
        <v>37</v>
      </c>
      <c r="B66" s="215"/>
      <c r="C66" s="215"/>
      <c r="D66" s="215"/>
      <c r="E66" s="215"/>
      <c r="F66" s="215"/>
      <c r="G66" s="215"/>
      <c r="H66" s="215"/>
      <c r="I66" s="215"/>
      <c r="J66" s="215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54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69</v>
      </c>
      <c r="G70" s="119"/>
      <c r="M70" s="29"/>
      <c r="N70" s="29"/>
    </row>
    <row r="71" spans="1:34" x14ac:dyDescent="0.2">
      <c r="A71" s="73" t="s">
        <v>52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64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61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50</v>
      </c>
      <c r="B75" s="191" t="s">
        <v>59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51</v>
      </c>
      <c r="B76" s="191" t="s">
        <v>60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65</v>
      </c>
      <c r="M77" s="28"/>
      <c r="N77" s="29"/>
    </row>
    <row r="78" spans="1:34" x14ac:dyDescent="0.2">
      <c r="A78" s="191" t="s">
        <v>62</v>
      </c>
      <c r="M78" s="28"/>
      <c r="N78" s="29"/>
    </row>
    <row r="79" spans="1:34" x14ac:dyDescent="0.2">
      <c r="A79" s="191" t="s">
        <v>67</v>
      </c>
      <c r="M79" s="28"/>
      <c r="N79" s="29"/>
    </row>
    <row r="80" spans="1:34" x14ac:dyDescent="0.2">
      <c r="A80" s="191" t="s">
        <v>58</v>
      </c>
    </row>
    <row r="81" spans="1:17" x14ac:dyDescent="0.2">
      <c r="A81" s="191" t="s">
        <v>63</v>
      </c>
      <c r="J81" s="191"/>
    </row>
    <row r="82" spans="1:17" x14ac:dyDescent="0.2">
      <c r="A82" s="191" t="s">
        <v>68</v>
      </c>
    </row>
    <row r="83" spans="1:17" x14ac:dyDescent="0.2">
      <c r="A83" s="191" t="s">
        <v>57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Q20" sqref="Q2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R16" sqref="R1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U14" sqref="U14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S22" sqref="S22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Estimates vs Actulas</vt:lpstr>
      <vt:lpstr>Est vs Act graphs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2021-07-01T09:08:41Z</dcterms:modified>
</cp:coreProperties>
</file>