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C249DE17-5547-4759-8E18-B8610FCFC90F}" xr6:coauthVersionLast="43" xr6:coauthVersionMax="43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J6" i="2" s="1"/>
  <c r="AI5" i="2"/>
  <c r="AH5" i="2"/>
  <c r="AJ5" i="2" s="1"/>
  <c r="AJ57" i="2" s="1"/>
  <c r="AJ59" i="2" s="1"/>
  <c r="M57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I57" i="2"/>
  <c r="AI59" i="2"/>
  <c r="AH57" i="2"/>
  <c r="AH59" i="2" s="1"/>
  <c r="AG57" i="2"/>
  <c r="AG59" i="2"/>
  <c r="AF57" i="2"/>
  <c r="AF59" i="2" s="1"/>
  <c r="AE57" i="2"/>
  <c r="AE59" i="2"/>
  <c r="AD57" i="2"/>
  <c r="AD59" i="2" s="1"/>
  <c r="AC57" i="2"/>
  <c r="AC59" i="2"/>
  <c r="AB57" i="2"/>
  <c r="AB59" i="2" s="1"/>
  <c r="AA57" i="2"/>
  <c r="AA59" i="2"/>
  <c r="Z57" i="2"/>
  <c r="Z59" i="2" s="1"/>
  <c r="Y57" i="2"/>
  <c r="Y59" i="2"/>
  <c r="X57" i="2"/>
  <c r="X59" i="2" s="1"/>
  <c r="W57" i="2"/>
  <c r="W59" i="2"/>
  <c r="V57" i="2"/>
  <c r="V59" i="2" s="1"/>
  <c r="U57" i="2"/>
  <c r="U59" i="2"/>
  <c r="T57" i="2"/>
  <c r="T59" i="2" s="1"/>
  <c r="S57" i="2"/>
  <c r="S59" i="2"/>
  <c r="R57" i="2"/>
  <c r="R59" i="2" s="1"/>
  <c r="Q57" i="2"/>
  <c r="Q59" i="2" s="1"/>
  <c r="P57" i="2"/>
  <c r="P59" i="2" s="1"/>
  <c r="O57" i="2"/>
  <c r="O59" i="2" s="1"/>
  <c r="N57" i="2"/>
  <c r="N59" i="2" s="1"/>
  <c r="M59" i="2"/>
  <c r="L57" i="2"/>
  <c r="L59" i="2"/>
  <c r="K57" i="2"/>
  <c r="K59" i="2"/>
  <c r="J57" i="2"/>
  <c r="J59" i="2"/>
  <c r="I57" i="2"/>
  <c r="I59" i="2"/>
  <c r="H57" i="2"/>
  <c r="H59" i="2"/>
  <c r="G57" i="2"/>
  <c r="G59" i="2"/>
  <c r="F57" i="2"/>
  <c r="F59" i="2"/>
  <c r="E57" i="2"/>
  <c r="E59" i="2"/>
  <c r="D57" i="2"/>
  <c r="D59" i="2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 s="1"/>
  <c r="AA61" i="1"/>
  <c r="AA63" i="1" s="1"/>
  <c r="Z61" i="1"/>
  <c r="Z63" i="1"/>
  <c r="X61" i="1"/>
  <c r="X63" i="1" s="1"/>
  <c r="W61" i="1"/>
  <c r="W63" i="1" s="1"/>
  <c r="U61" i="1"/>
  <c r="U63" i="1"/>
  <c r="T61" i="1"/>
  <c r="T63" i="1" s="1"/>
  <c r="R61" i="1"/>
  <c r="R63" i="1" s="1"/>
  <c r="Q61" i="1"/>
  <c r="Q63" i="1" s="1"/>
  <c r="O61" i="1"/>
  <c r="O63" i="1" s="1"/>
  <c r="N61" i="1"/>
  <c r="N63" i="1"/>
  <c r="L61" i="1"/>
  <c r="L63" i="1" s="1"/>
  <c r="K61" i="1"/>
  <c r="K63" i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H47" i="1" s="1"/>
  <c r="AG46" i="1"/>
  <c r="AG45" i="1"/>
  <c r="AG44" i="1"/>
  <c r="AG43" i="1"/>
  <c r="AF43" i="1"/>
  <c r="AG40" i="1"/>
  <c r="AG39" i="1"/>
  <c r="AG38" i="1"/>
  <c r="AF38" i="1"/>
  <c r="AH38" i="1" s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/>
  <c r="AF54" i="1"/>
  <c r="AF53" i="1"/>
  <c r="AF52" i="1"/>
  <c r="AH52" i="1" s="1"/>
  <c r="AF51" i="1"/>
  <c r="AF50" i="1"/>
  <c r="AF49" i="1"/>
  <c r="AF48" i="1"/>
  <c r="AF46" i="1"/>
  <c r="AF45" i="1"/>
  <c r="AH45" i="1" s="1"/>
  <c r="AF44" i="1"/>
  <c r="AH44" i="1" s="1"/>
  <c r="AF40" i="1"/>
  <c r="AH40" i="1" s="1"/>
  <c r="AF39" i="1"/>
  <c r="AH39" i="1" s="1"/>
  <c r="AF36" i="1"/>
  <c r="AF35" i="1"/>
  <c r="AF34" i="1"/>
  <c r="AF31" i="1"/>
  <c r="AF30" i="1"/>
  <c r="AF29" i="1"/>
  <c r="AF28" i="1"/>
  <c r="AH28" i="1" s="1"/>
  <c r="AF27" i="1"/>
  <c r="AF26" i="1"/>
  <c r="AF24" i="1"/>
  <c r="AH24" i="1" s="1"/>
  <c r="AF23" i="1"/>
  <c r="AF22" i="1"/>
  <c r="AH22" i="1" s="1"/>
  <c r="AF21" i="1"/>
  <c r="AF20" i="1"/>
  <c r="AH20" i="1" s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M61" i="1" s="1"/>
  <c r="M63" i="1" s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BL8" i="3" s="1"/>
  <c r="AH8" i="3"/>
  <c r="AN8" i="3"/>
  <c r="AQ8" i="3"/>
  <c r="AT8" i="3"/>
  <c r="AW8" i="3"/>
  <c r="BF8" i="3"/>
  <c r="BI8" i="3"/>
  <c r="BJ8" i="3"/>
  <c r="BK8" i="3"/>
  <c r="D9" i="3"/>
  <c r="BL9" i="3" s="1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S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BL23" i="3" s="1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BL26" i="3" s="1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K5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BL29" i="3" s="1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BL30" i="3" s="1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E58" i="3" s="1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V58" i="3" s="1"/>
  <c r="Y38" i="3"/>
  <c r="AB38" i="3"/>
  <c r="AE38" i="3"/>
  <c r="AH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AQ58" i="3" s="1"/>
  <c r="BJ42" i="3"/>
  <c r="D43" i="3"/>
  <c r="J43" i="3"/>
  <c r="M43" i="3"/>
  <c r="V43" i="3"/>
  <c r="BL43" i="3" s="1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BL49" i="3" s="1"/>
  <c r="J49" i="3"/>
  <c r="M49" i="3"/>
  <c r="V49" i="3"/>
  <c r="AB49" i="3"/>
  <c r="AE49" i="3"/>
  <c r="AQ49" i="3"/>
  <c r="BF49" i="3"/>
  <c r="BI49" i="3"/>
  <c r="BI58" i="3" s="1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BL55" i="3" s="1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BL12" i="3"/>
  <c r="M58" i="3"/>
  <c r="BL47" i="3"/>
  <c r="BL16" i="3"/>
  <c r="BL10" i="3"/>
  <c r="Y58" i="3"/>
  <c r="BF58" i="3"/>
  <c r="BL7" i="3"/>
  <c r="AB58" i="3"/>
  <c r="P58" i="3"/>
  <c r="AZ58" i="3"/>
  <c r="BL14" i="3"/>
  <c r="BL13" i="3"/>
  <c r="BL11" i="3"/>
  <c r="BL27" i="3"/>
  <c r="BL24" i="3"/>
  <c r="BL18" i="3"/>
  <c r="AE61" i="1"/>
  <c r="AE63" i="1"/>
  <c r="AH43" i="1"/>
  <c r="BL20" i="3"/>
  <c r="BL15" i="3"/>
  <c r="BL22" i="3"/>
  <c r="BL56" i="3"/>
  <c r="AH9" i="1"/>
  <c r="AH12" i="1"/>
  <c r="AH16" i="1"/>
  <c r="P61" i="1"/>
  <c r="P63" i="1"/>
  <c r="AH11" i="1"/>
  <c r="AH15" i="1"/>
  <c r="AH41" i="1"/>
  <c r="AH13" i="1"/>
  <c r="AH17" i="1"/>
  <c r="AH21" i="1"/>
  <c r="AH10" i="1"/>
  <c r="AH14" i="1"/>
  <c r="AH18" i="1"/>
  <c r="AH37" i="1"/>
  <c r="BL51" i="3"/>
  <c r="BL54" i="3"/>
  <c r="G61" i="1"/>
  <c r="G63" i="1" s="1"/>
  <c r="D58" i="3"/>
  <c r="G58" i="3"/>
  <c r="BL38" i="3"/>
  <c r="BL57" i="3"/>
  <c r="BL52" i="3"/>
  <c r="BL40" i="3"/>
  <c r="BL50" i="3"/>
  <c r="BL42" i="3"/>
  <c r="BL39" i="3"/>
  <c r="AN58" i="3"/>
  <c r="BL45" i="3"/>
  <c r="BL41" i="3"/>
  <c r="BL37" i="3"/>
  <c r="V65" i="1"/>
  <c r="J58" i="3"/>
  <c r="BL25" i="3" l="1"/>
  <c r="AH19" i="1"/>
  <c r="AH42" i="1"/>
  <c r="BL32" i="3"/>
  <c r="BL36" i="3"/>
  <c r="BL44" i="3"/>
  <c r="BL48" i="3"/>
  <c r="D61" i="1"/>
  <c r="D63" i="1" s="1"/>
  <c r="AH58" i="3"/>
  <c r="BL33" i="3"/>
  <c r="V61" i="1"/>
  <c r="V63" i="1" s="1"/>
  <c r="AB61" i="1"/>
  <c r="AB63" i="1" s="1"/>
  <c r="S61" i="1"/>
  <c r="S63" i="1" s="1"/>
  <c r="BL21" i="3"/>
  <c r="BL17" i="3"/>
  <c r="BL34" i="3"/>
  <c r="BL46" i="3"/>
  <c r="BL53" i="3"/>
  <c r="AH53" i="1"/>
  <c r="BL31" i="3"/>
  <c r="BL35" i="3"/>
  <c r="BL58" i="3" s="1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H61" i="1" l="1"/>
  <c r="AH63" i="1" s="1"/>
</calcChain>
</file>

<file path=xl/sharedStrings.xml><?xml version="1.0" encoding="utf-8"?>
<sst xmlns="http://schemas.openxmlformats.org/spreadsheetml/2006/main" count="212" uniqueCount="71">
  <si>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</si>
  <si>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</si>
  <si>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</si>
  <si>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</si>
  <si>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</si>
  <si>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</si>
  <si>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</si>
  <si>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</si>
  <si>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</si>
  <si>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</si>
  <si>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</si>
  <si>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</si>
  <si>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</si>
  <si>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</si>
  <si>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</si>
  <si>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</si>
  <si>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</si>
  <si>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</si>
  <si>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</si>
  <si>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</si>
  <si>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</si>
  <si>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</si>
  <si>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</si>
  <si>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</si>
  <si>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</si>
  <si>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</si>
  <si>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</si>
  <si>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</si>
  <si>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</si>
  <si>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</si>
  <si>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</si>
  <si>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</si>
  <si>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</si>
  <si>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</si>
  <si>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</si>
  <si>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</si>
  <si>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</si>
  <si>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</si>
  <si>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</si>
  <si>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</si>
  <si>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</si>
  <si>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</si>
  <si>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</si>
  <si>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</si>
  <si>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</si>
  <si>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</si>
  <si>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</si>
  <si>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</si>
  <si>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</si>
  <si>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</si>
  <si>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</si>
  <si>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</si>
  <si>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</si>
  <si>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</si>
  <si>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</si>
  <si>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</si>
  <si>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</si>
  <si>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</si>
  <si>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</si>
  <si>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</si>
  <si>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</si>
  <si>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</si>
  <si>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</si>
  <si>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</si>
  <si>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</si>
  <si>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</si>
  <si>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</si>
  <si>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</si>
  <si>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</si>
  <si>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Comparison of estimates and actual shipments to Europe in 2019 (Updated 21/6/2019)</t>
  </si>
  <si>
    <t>2019 Projected (in black) and actual supply (in colour) of avocados to the European market ('000 4 kg cartons) [updated 28/6/2019]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</si>
</sst>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7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7" xfId="0" applyNumberFormat="1" applyFont="1" applyFill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28/6/2019)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14.332500000000001</c:v>
                </c:pt>
                <c:pt idx="30" formatCode="0">
                  <c:v>16.835000000000001</c:v>
                </c:pt>
                <c:pt idx="31" formatCode="0">
                  <c:v>9.5549999999999997</c:v>
                </c:pt>
                <c:pt idx="32" formatCode="0">
                  <c:v>45.045000000000002</c:v>
                </c:pt>
                <c:pt idx="33" formatCode="0">
                  <c:v>21.612500000000001</c:v>
                </c:pt>
                <c:pt idx="34" formatCode="0">
                  <c:v>14.332500000000001</c:v>
                </c:pt>
                <c:pt idx="35" formatCode="0">
                  <c:v>19.11</c:v>
                </c:pt>
                <c:pt idx="36" formatCode="0">
                  <c:v>21.612500000000001</c:v>
                </c:pt>
                <c:pt idx="37" formatCode="0">
                  <c:v>4.7774999999999999</c:v>
                </c:pt>
                <c:pt idx="38" formatCode="0">
                  <c:v>4.7774999999999999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204.33600000000001</c:v>
                </c:pt>
                <c:pt idx="18">
                  <c:v>315.48</c:v>
                </c:pt>
                <c:pt idx="19">
                  <c:v>430.84800000000001</c:v>
                </c:pt>
                <c:pt idx="20">
                  <c:v>488.928</c:v>
                </c:pt>
                <c:pt idx="21">
                  <c:v>394.416</c:v>
                </c:pt>
                <c:pt idx="22">
                  <c:v>503.18400000000003</c:v>
                </c:pt>
                <c:pt idx="23">
                  <c:v>462.26400000000001</c:v>
                </c:pt>
                <c:pt idx="24">
                  <c:v>479.952</c:v>
                </c:pt>
                <c:pt idx="25">
                  <c:v>446.42399999999998</c:v>
                </c:pt>
                <c:pt idx="26">
                  <c:v>451.70400000000001</c:v>
                </c:pt>
                <c:pt idx="27">
                  <c:v>374.61599999999999</c:v>
                </c:pt>
                <c:pt idx="28">
                  <c:v>405.50400000000002</c:v>
                </c:pt>
                <c:pt idx="29">
                  <c:v>407.08800000000002</c:v>
                </c:pt>
                <c:pt idx="30">
                  <c:v>377.25599999999997</c:v>
                </c:pt>
                <c:pt idx="31">
                  <c:v>336.33600000000001</c:v>
                </c:pt>
                <c:pt idx="32">
                  <c:v>258.72000000000003</c:v>
                </c:pt>
                <c:pt idx="33">
                  <c:v>254.232</c:v>
                </c:pt>
                <c:pt idx="34">
                  <c:v>200.64</c:v>
                </c:pt>
                <c:pt idx="35">
                  <c:v>219.91200000000001</c:v>
                </c:pt>
                <c:pt idx="36">
                  <c:v>95.04</c:v>
                </c:pt>
                <c:pt idx="37">
                  <c:v>58.08</c:v>
                </c:pt>
                <c:pt idx="38">
                  <c:v>73.92</c:v>
                </c:pt>
                <c:pt idx="39">
                  <c:v>58.08</c:v>
                </c:pt>
                <c:pt idx="40">
                  <c:v>58.08</c:v>
                </c:pt>
                <c:pt idx="41">
                  <c:v>47.52</c:v>
                </c:pt>
                <c:pt idx="42">
                  <c:v>26.4</c:v>
                </c:pt>
                <c:pt idx="43">
                  <c:v>10.56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121288"/>
        <c:axId val="190131384"/>
      </c:barChart>
      <c:catAx>
        <c:axId val="19012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131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131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121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1698.5</c:v>
                </c:pt>
                <c:pt idx="14">
                  <c:v>2039.5</c:v>
                </c:pt>
                <c:pt idx="15">
                  <c:v>2381.25</c:v>
                </c:pt>
                <c:pt idx="16">
                  <c:v>2038</c:v>
                </c:pt>
                <c:pt idx="17">
                  <c:v>2426.25</c:v>
                </c:pt>
                <c:pt idx="18">
                  <c:v>2109.25</c:v>
                </c:pt>
                <c:pt idx="19">
                  <c:v>2040.75</c:v>
                </c:pt>
                <c:pt idx="20">
                  <c:v>1753</c:v>
                </c:pt>
                <c:pt idx="21">
                  <c:v>1526</c:v>
                </c:pt>
                <c:pt idx="22">
                  <c:v>1497</c:v>
                </c:pt>
                <c:pt idx="23">
                  <c:v>1541.75</c:v>
                </c:pt>
                <c:pt idx="24">
                  <c:v>1623.5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08544"/>
        <c:axId val="191508936"/>
      </c:lineChart>
      <c:catAx>
        <c:axId val="1915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08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1508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0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999.50400000000002</c:v>
                </c:pt>
                <c:pt idx="25">
                  <c:v>998.44800000000009</c:v>
                </c:pt>
                <c:pt idx="26">
                  <c:v>972.57600000000002</c:v>
                </c:pt>
                <c:pt idx="27">
                  <c:v>918.45600000000002</c:v>
                </c:pt>
                <c:pt idx="28">
                  <c:v>549.91200000000003</c:v>
                </c:pt>
                <c:pt idx="29">
                  <c:v>504.24</c:v>
                </c:pt>
                <c:pt idx="30">
                  <c:v>484.44</c:v>
                </c:pt>
                <c:pt idx="31">
                  <c:v>479.15999999999997</c:v>
                </c:pt>
                <c:pt idx="32">
                  <c:v>352.96800000000002</c:v>
                </c:pt>
                <c:pt idx="33">
                  <c:v>310.464</c:v>
                </c:pt>
                <c:pt idx="34">
                  <c:v>310.464</c:v>
                </c:pt>
                <c:pt idx="35">
                  <c:v>253.44</c:v>
                </c:pt>
                <c:pt idx="36">
                  <c:v>220.70400000000001</c:v>
                </c:pt>
                <c:pt idx="37">
                  <c:v>190.34400000000002</c:v>
                </c:pt>
                <c:pt idx="38">
                  <c:v>112.464</c:v>
                </c:pt>
                <c:pt idx="39">
                  <c:v>79.2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130.416</c:v>
                </c:pt>
                <c:pt idx="8">
                  <c:v>156.816</c:v>
                </c:pt>
                <c:pt idx="9">
                  <c:v>440.61599999999999</c:v>
                </c:pt>
                <c:pt idx="10">
                  <c:v>619.87199999999996</c:v>
                </c:pt>
                <c:pt idx="11">
                  <c:v>748.96800000000007</c:v>
                </c:pt>
                <c:pt idx="12">
                  <c:v>617.49599999999998</c:v>
                </c:pt>
                <c:pt idx="13">
                  <c:v>710.16000000000008</c:v>
                </c:pt>
                <c:pt idx="14">
                  <c:v>949.87200000000007</c:v>
                </c:pt>
                <c:pt idx="15">
                  <c:v>1100.3520000000001</c:v>
                </c:pt>
                <c:pt idx="16">
                  <c:v>1160.28</c:v>
                </c:pt>
                <c:pt idx="17">
                  <c:v>1003.992</c:v>
                </c:pt>
                <c:pt idx="18">
                  <c:v>1233.4080000000001</c:v>
                </c:pt>
                <c:pt idx="19">
                  <c:v>1144.44</c:v>
                </c:pt>
                <c:pt idx="20">
                  <c:v>1129.1280000000002</c:v>
                </c:pt>
                <c:pt idx="21">
                  <c:v>1131.5039999999999</c:v>
                </c:pt>
                <c:pt idx="22">
                  <c:v>1105.3679999999999</c:v>
                </c:pt>
                <c:pt idx="23">
                  <c:v>977.59199999999998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09720"/>
        <c:axId val="190557344"/>
      </c:lineChart>
      <c:catAx>
        <c:axId val="19150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557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0557344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09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126.75</c:v>
                </c:pt>
                <c:pt idx="19">
                  <c:v>213.75</c:v>
                </c:pt>
                <c:pt idx="20">
                  <c:v>121.5</c:v>
                </c:pt>
                <c:pt idx="21">
                  <c:v>63.25</c:v>
                </c:pt>
                <c:pt idx="22">
                  <c:v>63.25</c:v>
                </c:pt>
                <c:pt idx="23">
                  <c:v>68.5</c:v>
                </c:pt>
                <c:pt idx="24">
                  <c:v>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56560"/>
        <c:axId val="191964288"/>
      </c:lineChart>
      <c:catAx>
        <c:axId val="19055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964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196428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556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2052.25</c:v>
                </c:pt>
                <c:pt idx="14">
                  <c:v>2356.25</c:v>
                </c:pt>
                <c:pt idx="15">
                  <c:v>2650.5</c:v>
                </c:pt>
                <c:pt idx="16">
                  <c:v>2244</c:v>
                </c:pt>
                <c:pt idx="17">
                  <c:v>2542.5</c:v>
                </c:pt>
                <c:pt idx="18">
                  <c:v>2236</c:v>
                </c:pt>
                <c:pt idx="19">
                  <c:v>2254.5</c:v>
                </c:pt>
                <c:pt idx="20">
                  <c:v>1874.5</c:v>
                </c:pt>
                <c:pt idx="21">
                  <c:v>1589.25</c:v>
                </c:pt>
                <c:pt idx="22">
                  <c:v>1560.25</c:v>
                </c:pt>
                <c:pt idx="23">
                  <c:v>1610.25</c:v>
                </c:pt>
                <c:pt idx="24">
                  <c:v>1692.25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65072"/>
        <c:axId val="191965464"/>
      </c:lineChart>
      <c:catAx>
        <c:axId val="19196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965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1965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96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28/6/2019)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315.70659999999992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268.15659999999997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286.87279999999976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90.960699999999989</c:v>
                </c:pt>
                <c:pt idx="17">
                  <c:v>13.6</c:v>
                </c:pt>
                <c:pt idx="18">
                  <c:v>16.37</c:v>
                </c:pt>
                <c:pt idx="19">
                  <c:v>0</c:v>
                </c:pt>
                <c:pt idx="20">
                  <c:v>5.7480000000000002</c:v>
                </c:pt>
                <c:pt idx="21">
                  <c:v>5.7249999999999996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178.48360000000002</c:v>
                </c:pt>
                <c:pt idx="29">
                  <c:v>227.95079999999996</c:v>
                </c:pt>
                <c:pt idx="30">
                  <c:v>350.72294999999997</c:v>
                </c:pt>
                <c:pt idx="31">
                  <c:v>403.27799999999985</c:v>
                </c:pt>
                <c:pt idx="32">
                  <c:v>392.35884999999985</c:v>
                </c:pt>
                <c:pt idx="33">
                  <c:v>391.11839999999995</c:v>
                </c:pt>
                <c:pt idx="34">
                  <c:v>314.17840000000001</c:v>
                </c:pt>
                <c:pt idx="35">
                  <c:v>264.60759999999988</c:v>
                </c:pt>
                <c:pt idx="36">
                  <c:v>349.13745</c:v>
                </c:pt>
                <c:pt idx="37">
                  <c:v>365.9649999999998</c:v>
                </c:pt>
                <c:pt idx="38">
                  <c:v>367.88659999999987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1623.5</c:v>
                </c:pt>
                <c:pt idx="29" formatCode="0">
                  <c:v>1997.5216799999998</c:v>
                </c:pt>
                <c:pt idx="30" formatCode="0">
                  <c:v>1863.7063720000001</c:v>
                </c:pt>
                <c:pt idx="31" formatCode="0">
                  <c:v>1694.7463720000001</c:v>
                </c:pt>
                <c:pt idx="32" formatCode="0">
                  <c:v>1795.0642160000002</c:v>
                </c:pt>
                <c:pt idx="33" formatCode="0">
                  <c:v>1557.6000000000001</c:v>
                </c:pt>
                <c:pt idx="34" formatCode="0">
                  <c:v>1388.64</c:v>
                </c:pt>
                <c:pt idx="35" formatCode="0">
                  <c:v>1283.04</c:v>
                </c:pt>
                <c:pt idx="36" formatCode="0">
                  <c:v>966.24</c:v>
                </c:pt>
                <c:pt idx="37" formatCode="0">
                  <c:v>823.68000000000006</c:v>
                </c:pt>
                <c:pt idx="38" formatCode="0">
                  <c:v>860.64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80.256</c:v>
                </c:pt>
                <c:pt idx="12">
                  <c:v>115.896</c:v>
                </c:pt>
                <c:pt idx="13">
                  <c:v>295.68</c:v>
                </c:pt>
                <c:pt idx="14">
                  <c:v>440.88</c:v>
                </c:pt>
                <c:pt idx="15">
                  <c:v>508.72800000000001</c:v>
                </c:pt>
                <c:pt idx="16">
                  <c:v>434.54399999999998</c:v>
                </c:pt>
                <c:pt idx="17">
                  <c:v>505.82400000000001</c:v>
                </c:pt>
                <c:pt idx="18">
                  <c:v>634.39200000000005</c:v>
                </c:pt>
                <c:pt idx="19">
                  <c:v>669.50400000000002</c:v>
                </c:pt>
                <c:pt idx="20">
                  <c:v>671.35199999999998</c:v>
                </c:pt>
                <c:pt idx="21">
                  <c:v>609.57600000000002</c:v>
                </c:pt>
                <c:pt idx="22">
                  <c:v>730.22400000000005</c:v>
                </c:pt>
                <c:pt idx="23">
                  <c:v>682.17600000000004</c:v>
                </c:pt>
                <c:pt idx="24">
                  <c:v>649.17600000000004</c:v>
                </c:pt>
                <c:pt idx="25">
                  <c:v>685.08</c:v>
                </c:pt>
                <c:pt idx="26">
                  <c:v>653.66399999999999</c:v>
                </c:pt>
                <c:pt idx="27">
                  <c:v>602.976</c:v>
                </c:pt>
                <c:pt idx="28">
                  <c:v>594</c:v>
                </c:pt>
                <c:pt idx="29">
                  <c:v>591.36</c:v>
                </c:pt>
                <c:pt idx="30">
                  <c:v>595.32000000000005</c:v>
                </c:pt>
                <c:pt idx="31">
                  <c:v>582.12</c:v>
                </c:pt>
                <c:pt idx="32">
                  <c:v>291.19200000000001</c:v>
                </c:pt>
                <c:pt idx="33">
                  <c:v>250.00800000000001</c:v>
                </c:pt>
                <c:pt idx="34">
                  <c:v>283.8</c:v>
                </c:pt>
                <c:pt idx="35">
                  <c:v>259.24799999999999</c:v>
                </c:pt>
                <c:pt idx="36">
                  <c:v>257.928</c:v>
                </c:pt>
                <c:pt idx="37">
                  <c:v>252.38399999999999</c:v>
                </c:pt>
                <c:pt idx="38">
                  <c:v>236.54400000000001</c:v>
                </c:pt>
                <c:pt idx="39">
                  <c:v>195.36</c:v>
                </c:pt>
                <c:pt idx="40">
                  <c:v>162.624</c:v>
                </c:pt>
                <c:pt idx="41">
                  <c:v>142.82400000000001</c:v>
                </c:pt>
                <c:pt idx="42">
                  <c:v>86.063999999999993</c:v>
                </c:pt>
                <c:pt idx="43">
                  <c:v>68.64</c:v>
                </c:pt>
                <c:pt idx="44">
                  <c:v>36.96</c:v>
                </c:pt>
                <c:pt idx="45">
                  <c:v>15.84</c:v>
                </c:pt>
                <c:pt idx="46">
                  <c:v>10.56</c:v>
                </c:pt>
                <c:pt idx="47">
                  <c:v>21.12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6">
                  <c:v>24</c:v>
                </c:pt>
                <c:pt idx="37">
                  <c:v>23.5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275.75</c:v>
                </c:pt>
                <c:pt idx="21">
                  <c:v>221.75</c:v>
                </c:pt>
                <c:pt idx="22">
                  <c:v>157.75</c:v>
                </c:pt>
                <c:pt idx="23">
                  <c:v>78.5</c:v>
                </c:pt>
                <c:pt idx="24">
                  <c:v>50.363</c:v>
                </c:pt>
                <c:pt idx="25">
                  <c:v>86.397749999999988</c:v>
                </c:pt>
                <c:pt idx="26">
                  <c:v>265.93774999999994</c:v>
                </c:pt>
                <c:pt idx="27">
                  <c:v>108.53725</c:v>
                </c:pt>
                <c:pt idx="28">
                  <c:v>69.239499999999992</c:v>
                </c:pt>
                <c:pt idx="29">
                  <c:v>86.273499999999984</c:v>
                </c:pt>
                <c:pt idx="30">
                  <c:v>61.354500000000002</c:v>
                </c:pt>
                <c:pt idx="31">
                  <c:v>88.744000000000014</c:v>
                </c:pt>
                <c:pt idx="32">
                  <c:v>40.212249999999997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304056"/>
        <c:axId val="190262960"/>
      </c:barChart>
      <c:catAx>
        <c:axId val="190304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262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262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304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28/6/2019)</a:t>
            </a:r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456.66399999999999</c:v>
                </c:pt>
                <c:pt idx="12">
                  <c:v>353.14950000000005</c:v>
                </c:pt>
                <c:pt idx="13">
                  <c:v>457.93799999999999</c:v>
                </c:pt>
                <c:pt idx="14">
                  <c:v>516.68200000000002</c:v>
                </c:pt>
                <c:pt idx="15">
                  <c:v>538.87</c:v>
                </c:pt>
                <c:pt idx="16">
                  <c:v>612.327</c:v>
                </c:pt>
                <c:pt idx="17">
                  <c:v>639.45488</c:v>
                </c:pt>
                <c:pt idx="18">
                  <c:v>740.99847999999997</c:v>
                </c:pt>
                <c:pt idx="19">
                  <c:v>819.90131999999994</c:v>
                </c:pt>
                <c:pt idx="20">
                  <c:v>820.43624</c:v>
                </c:pt>
                <c:pt idx="21">
                  <c:v>658.99392</c:v>
                </c:pt>
                <c:pt idx="22">
                  <c:v>772.55700000000002</c:v>
                </c:pt>
                <c:pt idx="23">
                  <c:v>801.52224000000001</c:v>
                </c:pt>
                <c:pt idx="24">
                  <c:v>738.37008000000003</c:v>
                </c:pt>
                <c:pt idx="25">
                  <c:v>646.59208000000001</c:v>
                </c:pt>
                <c:pt idx="26">
                  <c:v>634.75731999999994</c:v>
                </c:pt>
                <c:pt idx="27">
                  <c:v>545.80456000000004</c:v>
                </c:pt>
                <c:pt idx="28">
                  <c:v>548.41795999999999</c:v>
                </c:pt>
                <c:pt idx="29">
                  <c:v>478.46970000000005</c:v>
                </c:pt>
                <c:pt idx="30">
                  <c:v>469.09100000000001</c:v>
                </c:pt>
                <c:pt idx="31">
                  <c:v>380.12052</c:v>
                </c:pt>
                <c:pt idx="32">
                  <c:v>355.10928000000001</c:v>
                </c:pt>
                <c:pt idx="33">
                  <c:v>325.84449999999998</c:v>
                </c:pt>
                <c:pt idx="34">
                  <c:v>264.97249999999997</c:v>
                </c:pt>
                <c:pt idx="35">
                  <c:v>332.77199999999999</c:v>
                </c:pt>
                <c:pt idx="36">
                  <c:v>209.1525</c:v>
                </c:pt>
                <c:pt idx="37">
                  <c:v>162.85750000000002</c:v>
                </c:pt>
                <c:pt idx="38">
                  <c:v>236.19749999999999</c:v>
                </c:pt>
                <c:pt idx="39">
                  <c:v>281.19499999999999</c:v>
                </c:pt>
                <c:pt idx="40">
                  <c:v>375.58</c:v>
                </c:pt>
                <c:pt idx="41">
                  <c:v>562.52</c:v>
                </c:pt>
                <c:pt idx="42">
                  <c:v>469.64374999999995</c:v>
                </c:pt>
                <c:pt idx="43">
                  <c:v>524.94124999999985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2095.4760999999999</c:v>
                </c:pt>
                <c:pt idx="10">
                  <c:v>2232.6394</c:v>
                </c:pt>
                <c:pt idx="11">
                  <c:v>2452.0721000000003</c:v>
                </c:pt>
                <c:pt idx="12">
                  <c:v>2446.4900500000003</c:v>
                </c:pt>
                <c:pt idx="13">
                  <c:v>2951.8527999999997</c:v>
                </c:pt>
                <c:pt idx="14">
                  <c:v>2205.1968000000002</c:v>
                </c:pt>
                <c:pt idx="15">
                  <c:v>2871.2330999999999</c:v>
                </c:pt>
                <c:pt idx="16">
                  <c:v>3227.3296999999998</c:v>
                </c:pt>
                <c:pt idx="17">
                  <c:v>3541.375</c:v>
                </c:pt>
                <c:pt idx="18">
                  <c:v>3396.5450000000001</c:v>
                </c:pt>
                <c:pt idx="19">
                  <c:v>3687.8139999999999</c:v>
                </c:pt>
                <c:pt idx="20">
                  <c:v>3251.2339999999999</c:v>
                </c:pt>
                <c:pt idx="21">
                  <c:v>3544.9770000000003</c:v>
                </c:pt>
                <c:pt idx="22">
                  <c:v>3225.4150000000004</c:v>
                </c:pt>
                <c:pt idx="23">
                  <c:v>2881.6460000000002</c:v>
                </c:pt>
                <c:pt idx="24">
                  <c:v>2608.107</c:v>
                </c:pt>
                <c:pt idx="25">
                  <c:v>2457.4157500000001</c:v>
                </c:pt>
                <c:pt idx="26">
                  <c:v>2593.6977499999998</c:v>
                </c:pt>
                <c:pt idx="27">
                  <c:v>2441.1557499999999</c:v>
                </c:pt>
                <c:pt idx="28">
                  <c:v>2696.1391000000003</c:v>
                </c:pt>
                <c:pt idx="29">
                  <c:v>3155.5499799999998</c:v>
                </c:pt>
                <c:pt idx="30">
                  <c:v>3134.3118220000001</c:v>
                </c:pt>
                <c:pt idx="31">
                  <c:v>3075.152372</c:v>
                </c:pt>
                <c:pt idx="32">
                  <c:v>2814.3273160000003</c:v>
                </c:pt>
                <c:pt idx="33">
                  <c:v>2579.6936500000002</c:v>
                </c:pt>
                <c:pt idx="34">
                  <c:v>2389.8609000000001</c:v>
                </c:pt>
                <c:pt idx="35">
                  <c:v>2207.6270999999997</c:v>
                </c:pt>
                <c:pt idx="36">
                  <c:v>1993.1191999999999</c:v>
                </c:pt>
                <c:pt idx="37">
                  <c:v>1857.5065</c:v>
                </c:pt>
                <c:pt idx="38">
                  <c:v>2134.2791000000002</c:v>
                </c:pt>
                <c:pt idx="39">
                  <c:v>1498.2204000000002</c:v>
                </c:pt>
                <c:pt idx="40">
                  <c:v>1153.874</c:v>
                </c:pt>
                <c:pt idx="41">
                  <c:v>1878.0840000000001</c:v>
                </c:pt>
                <c:pt idx="42">
                  <c:v>1259.82275</c:v>
                </c:pt>
                <c:pt idx="43">
                  <c:v>1602.85375</c:v>
                </c:pt>
                <c:pt idx="44">
                  <c:v>1883.2175000000002</c:v>
                </c:pt>
                <c:pt idx="45">
                  <c:v>1768.3924999999997</c:v>
                </c:pt>
                <c:pt idx="46">
                  <c:v>1856.83</c:v>
                </c:pt>
                <c:pt idx="47">
                  <c:v>1937.8987499999998</c:v>
                </c:pt>
                <c:pt idx="48">
                  <c:v>1924.7750000000001</c:v>
                </c:pt>
                <c:pt idx="49">
                  <c:v>1902.4712500000001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437504"/>
        <c:axId val="190332784"/>
      </c:barChart>
      <c:catAx>
        <c:axId val="19043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332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33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43750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28/6/2019)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315.70659999999992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268.15659999999997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286.87279999999976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90.960699999999989</c:v>
                </c:pt>
                <c:pt idx="17">
                  <c:v>13.6</c:v>
                </c:pt>
                <c:pt idx="18">
                  <c:v>16.37</c:v>
                </c:pt>
                <c:pt idx="19">
                  <c:v>0</c:v>
                </c:pt>
                <c:pt idx="20">
                  <c:v>5.7480000000000002</c:v>
                </c:pt>
                <c:pt idx="21">
                  <c:v>5.7249999999999996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178.48360000000002</c:v>
                </c:pt>
                <c:pt idx="29">
                  <c:v>227.95079999999996</c:v>
                </c:pt>
                <c:pt idx="30">
                  <c:v>350.72294999999997</c:v>
                </c:pt>
                <c:pt idx="31">
                  <c:v>403.27799999999985</c:v>
                </c:pt>
                <c:pt idx="32">
                  <c:v>392.35884999999985</c:v>
                </c:pt>
                <c:pt idx="33">
                  <c:v>391.11839999999995</c:v>
                </c:pt>
                <c:pt idx="34">
                  <c:v>314.17840000000001</c:v>
                </c:pt>
                <c:pt idx="35">
                  <c:v>264.60759999999988</c:v>
                </c:pt>
                <c:pt idx="36">
                  <c:v>349.13745</c:v>
                </c:pt>
                <c:pt idx="37">
                  <c:v>365.9649999999998</c:v>
                </c:pt>
                <c:pt idx="38">
                  <c:v>367.88659999999987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1" formatCode="0">
                  <c:v>5</c:v>
                </c:pt>
                <c:pt idx="42" formatCode="0">
                  <c:v>5</c:v>
                </c:pt>
                <c:pt idx="43" formatCode="0">
                  <c:v>5</c:v>
                </c:pt>
                <c:pt idx="44" formatCode="0">
                  <c:v>5</c:v>
                </c:pt>
                <c:pt idx="45" formatCode="0">
                  <c:v>5</c:v>
                </c:pt>
                <c:pt idx="46" formatCode="0">
                  <c:v>5</c:v>
                </c:pt>
                <c:pt idx="47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14.332500000000001</c:v>
                </c:pt>
                <c:pt idx="30" formatCode="0">
                  <c:v>16.835000000000001</c:v>
                </c:pt>
                <c:pt idx="31" formatCode="0">
                  <c:v>9.5549999999999997</c:v>
                </c:pt>
                <c:pt idx="32" formatCode="0">
                  <c:v>45.045000000000002</c:v>
                </c:pt>
                <c:pt idx="33" formatCode="0">
                  <c:v>21.612500000000001</c:v>
                </c:pt>
                <c:pt idx="34" formatCode="0">
                  <c:v>14.332500000000001</c:v>
                </c:pt>
                <c:pt idx="35" formatCode="0">
                  <c:v>19.11</c:v>
                </c:pt>
                <c:pt idx="36" formatCode="0">
                  <c:v>21.612500000000001</c:v>
                </c:pt>
                <c:pt idx="37" formatCode="0">
                  <c:v>4.7774999999999999</c:v>
                </c:pt>
                <c:pt idx="38" formatCode="0">
                  <c:v>4.7774999999999999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1623.5</c:v>
                </c:pt>
                <c:pt idx="29" formatCode="0">
                  <c:v>1997.5216799999998</c:v>
                </c:pt>
                <c:pt idx="30" formatCode="0">
                  <c:v>1863.7063720000001</c:v>
                </c:pt>
                <c:pt idx="31" formatCode="0">
                  <c:v>1694.7463720000001</c:v>
                </c:pt>
                <c:pt idx="32" formatCode="0">
                  <c:v>1795.0642160000002</c:v>
                </c:pt>
                <c:pt idx="33" formatCode="0">
                  <c:v>1557.6000000000001</c:v>
                </c:pt>
                <c:pt idx="34" formatCode="0">
                  <c:v>1388.64</c:v>
                </c:pt>
                <c:pt idx="35" formatCode="0">
                  <c:v>1283.04</c:v>
                </c:pt>
                <c:pt idx="36" formatCode="0">
                  <c:v>966.24</c:v>
                </c:pt>
                <c:pt idx="37" formatCode="0">
                  <c:v>823.68000000000006</c:v>
                </c:pt>
                <c:pt idx="38" formatCode="0">
                  <c:v>860.64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6">
                  <c:v>24</c:v>
                </c:pt>
                <c:pt idx="37">
                  <c:v>23.5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204.33600000000001</c:v>
                </c:pt>
                <c:pt idx="18">
                  <c:v>315.48</c:v>
                </c:pt>
                <c:pt idx="19">
                  <c:v>430.84800000000001</c:v>
                </c:pt>
                <c:pt idx="20">
                  <c:v>488.928</c:v>
                </c:pt>
                <c:pt idx="21">
                  <c:v>394.416</c:v>
                </c:pt>
                <c:pt idx="22">
                  <c:v>503.18400000000003</c:v>
                </c:pt>
                <c:pt idx="23">
                  <c:v>462.26400000000001</c:v>
                </c:pt>
                <c:pt idx="24">
                  <c:v>479.952</c:v>
                </c:pt>
                <c:pt idx="25">
                  <c:v>446.42399999999998</c:v>
                </c:pt>
                <c:pt idx="26">
                  <c:v>451.70400000000001</c:v>
                </c:pt>
                <c:pt idx="27">
                  <c:v>374.61599999999999</c:v>
                </c:pt>
                <c:pt idx="28">
                  <c:v>405.50400000000002</c:v>
                </c:pt>
                <c:pt idx="29">
                  <c:v>407.08800000000002</c:v>
                </c:pt>
                <c:pt idx="30">
                  <c:v>377.25599999999997</c:v>
                </c:pt>
                <c:pt idx="31">
                  <c:v>336.33600000000001</c:v>
                </c:pt>
                <c:pt idx="32">
                  <c:v>258.72000000000003</c:v>
                </c:pt>
                <c:pt idx="33">
                  <c:v>254.232</c:v>
                </c:pt>
                <c:pt idx="34">
                  <c:v>200.64</c:v>
                </c:pt>
                <c:pt idx="35">
                  <c:v>219.91200000000001</c:v>
                </c:pt>
                <c:pt idx="36">
                  <c:v>95.04</c:v>
                </c:pt>
                <c:pt idx="37">
                  <c:v>58.08</c:v>
                </c:pt>
                <c:pt idx="38">
                  <c:v>73.92</c:v>
                </c:pt>
                <c:pt idx="39">
                  <c:v>58.08</c:v>
                </c:pt>
                <c:pt idx="40">
                  <c:v>58.08</c:v>
                </c:pt>
                <c:pt idx="41">
                  <c:v>47.52</c:v>
                </c:pt>
                <c:pt idx="42">
                  <c:v>26.4</c:v>
                </c:pt>
                <c:pt idx="43">
                  <c:v>10.56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80.256</c:v>
                </c:pt>
                <c:pt idx="12">
                  <c:v>115.896</c:v>
                </c:pt>
                <c:pt idx="13">
                  <c:v>295.68</c:v>
                </c:pt>
                <c:pt idx="14">
                  <c:v>440.88</c:v>
                </c:pt>
                <c:pt idx="15">
                  <c:v>508.72800000000001</c:v>
                </c:pt>
                <c:pt idx="16">
                  <c:v>434.54399999999998</c:v>
                </c:pt>
                <c:pt idx="17">
                  <c:v>505.82400000000001</c:v>
                </c:pt>
                <c:pt idx="18">
                  <c:v>634.39200000000005</c:v>
                </c:pt>
                <c:pt idx="19">
                  <c:v>669.50400000000002</c:v>
                </c:pt>
                <c:pt idx="20">
                  <c:v>671.35199999999998</c:v>
                </c:pt>
                <c:pt idx="21">
                  <c:v>609.57600000000002</c:v>
                </c:pt>
                <c:pt idx="22">
                  <c:v>730.22400000000005</c:v>
                </c:pt>
                <c:pt idx="23">
                  <c:v>682.17600000000004</c:v>
                </c:pt>
                <c:pt idx="24">
                  <c:v>649.17600000000004</c:v>
                </c:pt>
                <c:pt idx="25">
                  <c:v>685.08</c:v>
                </c:pt>
                <c:pt idx="26">
                  <c:v>653.66399999999999</c:v>
                </c:pt>
                <c:pt idx="27">
                  <c:v>602.976</c:v>
                </c:pt>
                <c:pt idx="28">
                  <c:v>594</c:v>
                </c:pt>
                <c:pt idx="29">
                  <c:v>591.36</c:v>
                </c:pt>
                <c:pt idx="30">
                  <c:v>595.32000000000005</c:v>
                </c:pt>
                <c:pt idx="31">
                  <c:v>582.12</c:v>
                </c:pt>
                <c:pt idx="32">
                  <c:v>291.19200000000001</c:v>
                </c:pt>
                <c:pt idx="33">
                  <c:v>250.00800000000001</c:v>
                </c:pt>
                <c:pt idx="34">
                  <c:v>283.8</c:v>
                </c:pt>
                <c:pt idx="35">
                  <c:v>259.24799999999999</c:v>
                </c:pt>
                <c:pt idx="36">
                  <c:v>257.928</c:v>
                </c:pt>
                <c:pt idx="37">
                  <c:v>252.38399999999999</c:v>
                </c:pt>
                <c:pt idx="38">
                  <c:v>236.54400000000001</c:v>
                </c:pt>
                <c:pt idx="39">
                  <c:v>195.36</c:v>
                </c:pt>
                <c:pt idx="40">
                  <c:v>162.624</c:v>
                </c:pt>
                <c:pt idx="41">
                  <c:v>142.82400000000001</c:v>
                </c:pt>
                <c:pt idx="42">
                  <c:v>86.063999999999993</c:v>
                </c:pt>
                <c:pt idx="43">
                  <c:v>68.64</c:v>
                </c:pt>
                <c:pt idx="44">
                  <c:v>36.96</c:v>
                </c:pt>
                <c:pt idx="45">
                  <c:v>15.84</c:v>
                </c:pt>
                <c:pt idx="46">
                  <c:v>10.56</c:v>
                </c:pt>
                <c:pt idx="47">
                  <c:v>21.12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275.75</c:v>
                </c:pt>
                <c:pt idx="21">
                  <c:v>221.75</c:v>
                </c:pt>
                <c:pt idx="22">
                  <c:v>157.75</c:v>
                </c:pt>
                <c:pt idx="23">
                  <c:v>78.5</c:v>
                </c:pt>
                <c:pt idx="24">
                  <c:v>50.363</c:v>
                </c:pt>
                <c:pt idx="25">
                  <c:v>86.397749999999988</c:v>
                </c:pt>
                <c:pt idx="26">
                  <c:v>265.93774999999994</c:v>
                </c:pt>
                <c:pt idx="27">
                  <c:v>108.53725</c:v>
                </c:pt>
                <c:pt idx="28">
                  <c:v>69.239499999999992</c:v>
                </c:pt>
                <c:pt idx="29">
                  <c:v>86.273499999999984</c:v>
                </c:pt>
                <c:pt idx="30">
                  <c:v>61.354500000000002</c:v>
                </c:pt>
                <c:pt idx="31">
                  <c:v>88.744000000000014</c:v>
                </c:pt>
                <c:pt idx="32">
                  <c:v>40.212249999999997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461936"/>
        <c:axId val="190678400"/>
      </c:barChart>
      <c:catAx>
        <c:axId val="19046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678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67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4619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28/6/2019)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99384"/>
        <c:axId val="191409504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456.66399999999999</c:v>
                </c:pt>
                <c:pt idx="12">
                  <c:v>353.14950000000005</c:v>
                </c:pt>
                <c:pt idx="13">
                  <c:v>457.93799999999999</c:v>
                </c:pt>
                <c:pt idx="14">
                  <c:v>516.68200000000002</c:v>
                </c:pt>
                <c:pt idx="15">
                  <c:v>538.87</c:v>
                </c:pt>
                <c:pt idx="16">
                  <c:v>612.327</c:v>
                </c:pt>
                <c:pt idx="17">
                  <c:v>639.45488</c:v>
                </c:pt>
                <c:pt idx="18">
                  <c:v>740.99847999999997</c:v>
                </c:pt>
                <c:pt idx="19">
                  <c:v>819.90131999999994</c:v>
                </c:pt>
                <c:pt idx="20">
                  <c:v>820.43624</c:v>
                </c:pt>
                <c:pt idx="21">
                  <c:v>658.99392</c:v>
                </c:pt>
                <c:pt idx="22">
                  <c:v>772.55700000000002</c:v>
                </c:pt>
                <c:pt idx="23">
                  <c:v>801.52224000000001</c:v>
                </c:pt>
                <c:pt idx="24">
                  <c:v>738.37008000000003</c:v>
                </c:pt>
                <c:pt idx="25">
                  <c:v>646.59208000000001</c:v>
                </c:pt>
                <c:pt idx="26">
                  <c:v>634.75731999999994</c:v>
                </c:pt>
                <c:pt idx="27">
                  <c:v>545.80456000000004</c:v>
                </c:pt>
                <c:pt idx="28">
                  <c:v>548.41795999999999</c:v>
                </c:pt>
                <c:pt idx="29">
                  <c:v>478.46970000000005</c:v>
                </c:pt>
                <c:pt idx="30">
                  <c:v>469.09100000000001</c:v>
                </c:pt>
                <c:pt idx="31">
                  <c:v>380.12052</c:v>
                </c:pt>
                <c:pt idx="32">
                  <c:v>355.10928000000001</c:v>
                </c:pt>
                <c:pt idx="33">
                  <c:v>325.84449999999998</c:v>
                </c:pt>
                <c:pt idx="34">
                  <c:v>264.97249999999997</c:v>
                </c:pt>
                <c:pt idx="35">
                  <c:v>332.77199999999999</c:v>
                </c:pt>
                <c:pt idx="36">
                  <c:v>209.1525</c:v>
                </c:pt>
                <c:pt idx="37">
                  <c:v>162.85750000000002</c:v>
                </c:pt>
                <c:pt idx="38">
                  <c:v>236.19749999999999</c:v>
                </c:pt>
                <c:pt idx="39">
                  <c:v>281.19499999999999</c:v>
                </c:pt>
                <c:pt idx="40">
                  <c:v>375.58</c:v>
                </c:pt>
                <c:pt idx="41">
                  <c:v>562.52</c:v>
                </c:pt>
                <c:pt idx="42">
                  <c:v>469.64374999999995</c:v>
                </c:pt>
                <c:pt idx="43">
                  <c:v>524.94124999999985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0799384"/>
        <c:axId val="191409504"/>
      </c:barChart>
      <c:catAx>
        <c:axId val="19079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40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409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799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28/6/2019)</a:t>
            </a:r>
          </a:p>
        </c:rich>
      </c:tx>
      <c:layout>
        <c:manualLayout>
          <c:xMode val="edge"/>
          <c:yMode val="edge"/>
          <c:x val="0.33732786669640152"/>
          <c:y val="1.0618250579840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01472"/>
        <c:axId val="190557736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2095.4760999999999</c:v>
                </c:pt>
                <c:pt idx="10">
                  <c:v>2232.6394</c:v>
                </c:pt>
                <c:pt idx="11">
                  <c:v>2452.0721000000003</c:v>
                </c:pt>
                <c:pt idx="12">
                  <c:v>2446.4900500000003</c:v>
                </c:pt>
                <c:pt idx="13">
                  <c:v>2951.8527999999997</c:v>
                </c:pt>
                <c:pt idx="14">
                  <c:v>2205.1968000000002</c:v>
                </c:pt>
                <c:pt idx="15">
                  <c:v>2871.2330999999999</c:v>
                </c:pt>
                <c:pt idx="16">
                  <c:v>3227.3296999999998</c:v>
                </c:pt>
                <c:pt idx="17">
                  <c:v>3541.375</c:v>
                </c:pt>
                <c:pt idx="18">
                  <c:v>3396.5450000000001</c:v>
                </c:pt>
                <c:pt idx="19">
                  <c:v>3687.8139999999999</c:v>
                </c:pt>
                <c:pt idx="20">
                  <c:v>3251.2339999999999</c:v>
                </c:pt>
                <c:pt idx="21">
                  <c:v>3544.9770000000003</c:v>
                </c:pt>
                <c:pt idx="22">
                  <c:v>3225.4150000000004</c:v>
                </c:pt>
                <c:pt idx="23">
                  <c:v>2881.6460000000002</c:v>
                </c:pt>
                <c:pt idx="24">
                  <c:v>2608.107</c:v>
                </c:pt>
                <c:pt idx="25">
                  <c:v>2457.4157500000001</c:v>
                </c:pt>
                <c:pt idx="26">
                  <c:v>2593.6977499999998</c:v>
                </c:pt>
                <c:pt idx="27">
                  <c:v>2441.1557499999999</c:v>
                </c:pt>
                <c:pt idx="28">
                  <c:v>2696.1391000000003</c:v>
                </c:pt>
                <c:pt idx="29">
                  <c:v>3155.5499799999998</c:v>
                </c:pt>
                <c:pt idx="30">
                  <c:v>3134.3118220000001</c:v>
                </c:pt>
                <c:pt idx="31">
                  <c:v>3075.152372</c:v>
                </c:pt>
                <c:pt idx="32">
                  <c:v>2814.3273160000003</c:v>
                </c:pt>
                <c:pt idx="33">
                  <c:v>2579.6936500000002</c:v>
                </c:pt>
                <c:pt idx="34">
                  <c:v>2389.8609000000001</c:v>
                </c:pt>
                <c:pt idx="35">
                  <c:v>2207.6270999999997</c:v>
                </c:pt>
                <c:pt idx="36">
                  <c:v>1993.1191999999999</c:v>
                </c:pt>
                <c:pt idx="37">
                  <c:v>1857.5065</c:v>
                </c:pt>
                <c:pt idx="38">
                  <c:v>2134.2791000000002</c:v>
                </c:pt>
                <c:pt idx="39">
                  <c:v>1498.2204000000002</c:v>
                </c:pt>
                <c:pt idx="40">
                  <c:v>1153.874</c:v>
                </c:pt>
                <c:pt idx="41">
                  <c:v>1878.0840000000001</c:v>
                </c:pt>
                <c:pt idx="42">
                  <c:v>1259.82275</c:v>
                </c:pt>
                <c:pt idx="43">
                  <c:v>1602.85375</c:v>
                </c:pt>
                <c:pt idx="44">
                  <c:v>1883.2175000000002</c:v>
                </c:pt>
                <c:pt idx="45">
                  <c:v>1768.3924999999997</c:v>
                </c:pt>
                <c:pt idx="46">
                  <c:v>1856.83</c:v>
                </c:pt>
                <c:pt idx="47">
                  <c:v>1937.8987499999998</c:v>
                </c:pt>
                <c:pt idx="48">
                  <c:v>1924.7750000000001</c:v>
                </c:pt>
                <c:pt idx="49">
                  <c:v>1902.4712500000001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0558128"/>
        <c:axId val="190558520"/>
      </c:barChart>
      <c:catAx>
        <c:axId val="19110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557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557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101472"/>
        <c:crosses val="autoZero"/>
        <c:crossBetween val="between"/>
      </c:valAx>
      <c:catAx>
        <c:axId val="19055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90558520"/>
        <c:crosses val="autoZero"/>
        <c:auto val="0"/>
        <c:lblAlgn val="ctr"/>
        <c:lblOffset val="100"/>
        <c:noMultiLvlLbl val="0"/>
      </c:catAx>
      <c:valAx>
        <c:axId val="19055852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0558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28/6/2018)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559304"/>
        <c:axId val="190559696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2676.22885</c:v>
                </c:pt>
                <c:pt idx="5">
                  <c:v>2618.9830999999999</c:v>
                </c:pt>
                <c:pt idx="6">
                  <c:v>2760.5255499999994</c:v>
                </c:pt>
                <c:pt idx="7">
                  <c:v>2602.8296</c:v>
                </c:pt>
                <c:pt idx="8">
                  <c:v>2554.6562499999995</c:v>
                </c:pt>
                <c:pt idx="9">
                  <c:v>2494.1441</c:v>
                </c:pt>
                <c:pt idx="10">
                  <c:v>2652.4114</c:v>
                </c:pt>
                <c:pt idx="11">
                  <c:v>2908.7361000000001</c:v>
                </c:pt>
                <c:pt idx="12">
                  <c:v>2799.6395500000003</c:v>
                </c:pt>
                <c:pt idx="13">
                  <c:v>3409.7907999999998</c:v>
                </c:pt>
                <c:pt idx="14">
                  <c:v>2721.8788000000004</c:v>
                </c:pt>
                <c:pt idx="15">
                  <c:v>3410.1030999999998</c:v>
                </c:pt>
                <c:pt idx="16">
                  <c:v>3839.6566999999995</c:v>
                </c:pt>
                <c:pt idx="17">
                  <c:v>4180.8298800000002</c:v>
                </c:pt>
                <c:pt idx="18">
                  <c:v>4137.5434800000003</c:v>
                </c:pt>
                <c:pt idx="19">
                  <c:v>4507.7153199999993</c:v>
                </c:pt>
                <c:pt idx="20">
                  <c:v>4071.6702399999999</c:v>
                </c:pt>
                <c:pt idx="21">
                  <c:v>4203.9709200000007</c:v>
                </c:pt>
                <c:pt idx="22">
                  <c:v>3997.9720000000007</c:v>
                </c:pt>
                <c:pt idx="23">
                  <c:v>3683.16824</c:v>
                </c:pt>
                <c:pt idx="24">
                  <c:v>3346.4770800000001</c:v>
                </c:pt>
                <c:pt idx="25">
                  <c:v>3104.00783</c:v>
                </c:pt>
                <c:pt idx="26">
                  <c:v>3228.45507</c:v>
                </c:pt>
                <c:pt idx="27">
                  <c:v>2986.9603099999999</c:v>
                </c:pt>
                <c:pt idx="28">
                  <c:v>3244.5570600000001</c:v>
                </c:pt>
                <c:pt idx="29">
                  <c:v>3634.0196799999999</c:v>
                </c:pt>
                <c:pt idx="30">
                  <c:v>3603.402822</c:v>
                </c:pt>
                <c:pt idx="31">
                  <c:v>3455.272892</c:v>
                </c:pt>
                <c:pt idx="32">
                  <c:v>3169.4365960000005</c:v>
                </c:pt>
                <c:pt idx="33">
                  <c:v>2905.5381500000003</c:v>
                </c:pt>
                <c:pt idx="34">
                  <c:v>2654.8334</c:v>
                </c:pt>
                <c:pt idx="35">
                  <c:v>2540.3990999999996</c:v>
                </c:pt>
                <c:pt idx="36">
                  <c:v>2202.2716999999998</c:v>
                </c:pt>
                <c:pt idx="37">
                  <c:v>2020.364</c:v>
                </c:pt>
                <c:pt idx="38">
                  <c:v>2370.4766</c:v>
                </c:pt>
                <c:pt idx="39">
                  <c:v>1779.4154000000001</c:v>
                </c:pt>
                <c:pt idx="40">
                  <c:v>1529.454</c:v>
                </c:pt>
                <c:pt idx="41">
                  <c:v>2440.6040000000003</c:v>
                </c:pt>
                <c:pt idx="42">
                  <c:v>1729.4665</c:v>
                </c:pt>
                <c:pt idx="43">
                  <c:v>2127.7950000000001</c:v>
                </c:pt>
                <c:pt idx="44">
                  <c:v>2435.7425000000003</c:v>
                </c:pt>
                <c:pt idx="45">
                  <c:v>2165.4674999999997</c:v>
                </c:pt>
                <c:pt idx="46">
                  <c:v>2340.4737500000001</c:v>
                </c:pt>
                <c:pt idx="47">
                  <c:v>2553.13</c:v>
                </c:pt>
                <c:pt idx="48">
                  <c:v>2567.4562500000002</c:v>
                </c:pt>
                <c:pt idx="49">
                  <c:v>2558.69625</c:v>
                </c:pt>
                <c:pt idx="50">
                  <c:v>2733.6487500000003</c:v>
                </c:pt>
                <c:pt idx="51">
                  <c:v>2657.1703437499996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0560088"/>
        <c:axId val="191506192"/>
      </c:barChart>
      <c:catAx>
        <c:axId val="190559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559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55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0559304"/>
        <c:crosses val="autoZero"/>
        <c:crossBetween val="between"/>
      </c:valAx>
      <c:catAx>
        <c:axId val="190560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91506192"/>
        <c:crosses val="autoZero"/>
        <c:auto val="0"/>
        <c:lblAlgn val="ctr"/>
        <c:lblOffset val="100"/>
        <c:noMultiLvlLbl val="0"/>
      </c:catAx>
      <c:valAx>
        <c:axId val="19150619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0560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405.50400000000002</c:v>
                </c:pt>
                <c:pt idx="25">
                  <c:v>407.08800000000002</c:v>
                </c:pt>
                <c:pt idx="26">
                  <c:v>377.25599999999997</c:v>
                </c:pt>
                <c:pt idx="27">
                  <c:v>336.33600000000001</c:v>
                </c:pt>
                <c:pt idx="28">
                  <c:v>258.72000000000003</c:v>
                </c:pt>
                <c:pt idx="29">
                  <c:v>254.232</c:v>
                </c:pt>
                <c:pt idx="30">
                  <c:v>200.64</c:v>
                </c:pt>
                <c:pt idx="31">
                  <c:v>219.91200000000001</c:v>
                </c:pt>
                <c:pt idx="32">
                  <c:v>95.04</c:v>
                </c:pt>
                <c:pt idx="33">
                  <c:v>58.08</c:v>
                </c:pt>
                <c:pt idx="34">
                  <c:v>73.92</c:v>
                </c:pt>
                <c:pt idx="35">
                  <c:v>58.08</c:v>
                </c:pt>
                <c:pt idx="36">
                  <c:v>58.08</c:v>
                </c:pt>
                <c:pt idx="37">
                  <c:v>47.52</c:v>
                </c:pt>
                <c:pt idx="38">
                  <c:v>26.4</c:v>
                </c:pt>
                <c:pt idx="39">
                  <c:v>10.56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8">
                  <c:v>50.16</c:v>
                </c:pt>
                <c:pt idx="9">
                  <c:v>40.92</c:v>
                </c:pt>
                <c:pt idx="10">
                  <c:v>144.93600000000001</c:v>
                </c:pt>
                <c:pt idx="11">
                  <c:v>178.99199999999999</c:v>
                </c:pt>
                <c:pt idx="12">
                  <c:v>240.24</c:v>
                </c:pt>
                <c:pt idx="13">
                  <c:v>182.952</c:v>
                </c:pt>
                <c:pt idx="14">
                  <c:v>204.33600000000001</c:v>
                </c:pt>
                <c:pt idx="15">
                  <c:v>315.48</c:v>
                </c:pt>
                <c:pt idx="16">
                  <c:v>430.84800000000001</c:v>
                </c:pt>
                <c:pt idx="17">
                  <c:v>488.928</c:v>
                </c:pt>
                <c:pt idx="18">
                  <c:v>394.416</c:v>
                </c:pt>
                <c:pt idx="19">
                  <c:v>503.18400000000003</c:v>
                </c:pt>
                <c:pt idx="20">
                  <c:v>462.26400000000001</c:v>
                </c:pt>
                <c:pt idx="21">
                  <c:v>479.952</c:v>
                </c:pt>
                <c:pt idx="22">
                  <c:v>446.42399999999998</c:v>
                </c:pt>
                <c:pt idx="23">
                  <c:v>451.70400000000001</c:v>
                </c:pt>
                <c:pt idx="24">
                  <c:v>374.61599999999999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B-430D-B376-BC655929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74216"/>
        <c:axId val="130874608"/>
      </c:lineChart>
      <c:catAx>
        <c:axId val="13087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08746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087460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0874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594</c:v>
                </c:pt>
                <c:pt idx="25">
                  <c:v>591.36</c:v>
                </c:pt>
                <c:pt idx="26">
                  <c:v>595.32000000000005</c:v>
                </c:pt>
                <c:pt idx="27">
                  <c:v>582.12</c:v>
                </c:pt>
                <c:pt idx="28">
                  <c:v>291.19200000000001</c:v>
                </c:pt>
                <c:pt idx="29">
                  <c:v>250.00800000000001</c:v>
                </c:pt>
                <c:pt idx="30">
                  <c:v>283.8</c:v>
                </c:pt>
                <c:pt idx="31">
                  <c:v>259.24799999999999</c:v>
                </c:pt>
                <c:pt idx="32">
                  <c:v>257.928</c:v>
                </c:pt>
                <c:pt idx="33">
                  <c:v>252.38399999999999</c:v>
                </c:pt>
                <c:pt idx="34">
                  <c:v>236.54400000000001</c:v>
                </c:pt>
                <c:pt idx="35">
                  <c:v>195.36</c:v>
                </c:pt>
                <c:pt idx="36">
                  <c:v>162.624</c:v>
                </c:pt>
                <c:pt idx="37">
                  <c:v>142.82400000000001</c:v>
                </c:pt>
                <c:pt idx="38">
                  <c:v>86.063999999999993</c:v>
                </c:pt>
                <c:pt idx="39">
                  <c:v>68.64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7">
                  <c:v>80.256</c:v>
                </c:pt>
                <c:pt idx="8">
                  <c:v>115.896</c:v>
                </c:pt>
                <c:pt idx="9">
                  <c:v>295.68</c:v>
                </c:pt>
                <c:pt idx="10">
                  <c:v>440.88</c:v>
                </c:pt>
                <c:pt idx="11">
                  <c:v>508.72800000000001</c:v>
                </c:pt>
                <c:pt idx="12">
                  <c:v>434.54399999999998</c:v>
                </c:pt>
                <c:pt idx="13">
                  <c:v>505.82400000000001</c:v>
                </c:pt>
                <c:pt idx="14">
                  <c:v>634.39200000000005</c:v>
                </c:pt>
                <c:pt idx="15">
                  <c:v>669.50400000000002</c:v>
                </c:pt>
                <c:pt idx="16">
                  <c:v>671.35199999999998</c:v>
                </c:pt>
                <c:pt idx="17">
                  <c:v>609.57600000000002</c:v>
                </c:pt>
                <c:pt idx="18">
                  <c:v>730.22400000000005</c:v>
                </c:pt>
                <c:pt idx="19">
                  <c:v>682.17600000000004</c:v>
                </c:pt>
                <c:pt idx="20">
                  <c:v>649.17600000000004</c:v>
                </c:pt>
                <c:pt idx="21">
                  <c:v>685.08</c:v>
                </c:pt>
                <c:pt idx="22">
                  <c:v>653.66399999999999</c:v>
                </c:pt>
                <c:pt idx="23">
                  <c:v>602.976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07368"/>
        <c:axId val="191507760"/>
      </c:lineChart>
      <c:catAx>
        <c:axId val="19150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077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1507760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07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0.59012</cdr:x>
      <cdr:y>0.28434</cdr:y>
    </cdr:from>
    <cdr:to>
      <cdr:x>0.59012</cdr:x>
      <cdr:y>0.38681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54343" y="1440840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0.5869</cdr:x>
      <cdr:y>0.24929</cdr:y>
    </cdr:from>
    <cdr:to>
      <cdr:x>0.58704</cdr:x>
      <cdr:y>0.33628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31843" y="1265624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0.59146</cdr:x>
      <cdr:y>0.27704</cdr:y>
    </cdr:from>
    <cdr:to>
      <cdr:x>0.59193</cdr:x>
      <cdr:y>0.35936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77334" y="1409106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0.59822</cdr:x>
      <cdr:y>0.10139</cdr:y>
    </cdr:from>
    <cdr:to>
      <cdr:x>0.92523</cdr:x>
      <cdr:y>0.24131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0323" y="56131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0.59447</cdr:x>
      <cdr:y>0.25791</cdr:y>
    </cdr:from>
    <cdr:to>
      <cdr:x>0.59555</cdr:x>
      <cdr:y>0.33748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56545" y="1427842"/>
          <a:ext cx="9732" cy="440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0.5925</cdr:x>
      <cdr:y>0.19116</cdr:y>
    </cdr:from>
    <cdr:to>
      <cdr:x>0.5927</cdr:x>
      <cdr:y>0.25545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090532" y="970494"/>
          <a:ext cx="1719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14</xdr:col>
      <xdr:colOff>161925</xdr:colOff>
      <xdr:row>28</xdr:row>
      <xdr:rowOff>5715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0.62292</cdr:x>
      <cdr:y>0.09472</cdr:y>
    </cdr:from>
    <cdr:to>
      <cdr:x>0.93936</cdr:x>
      <cdr:y>0.24246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7072" y="440092"/>
          <a:ext cx="2751865" cy="686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0.58188</cdr:x>
      <cdr:y>0.25879</cdr:y>
    </cdr:from>
    <cdr:to>
      <cdr:x>0.58239</cdr:x>
      <cdr:y>0.35679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60215" y="1202413"/>
          <a:ext cx="4435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0.65872</cdr:x>
      <cdr:y>0.10568</cdr:y>
    </cdr:from>
    <cdr:to>
      <cdr:x>0.98062</cdr:x>
      <cdr:y>0.21415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6088" y="578987"/>
          <a:ext cx="2974115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0.58921</cdr:x>
      <cdr:y>0.23949</cdr:y>
    </cdr:from>
    <cdr:to>
      <cdr:x>0.58946</cdr:x>
      <cdr:y>0.30699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43859" y="1312091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Q1" sqref="Q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AE6" activePane="bottomRight" state="frozen"/>
      <selection pane="topRight" activeCell="B1" sqref="B1"/>
      <selection pane="bottomLeft" activeCell="A6" sqref="A6"/>
      <selection pane="bottomRight" activeCell="AT9" sqref="AT9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69</v>
      </c>
      <c r="N1" s="178"/>
    </row>
    <row r="2" spans="1:71" ht="13.5" thickBot="1" x14ac:dyDescent="0.25"/>
    <row r="3" spans="1:71" ht="13.5" thickBot="1" x14ac:dyDescent="0.25">
      <c r="A3" s="1"/>
      <c r="B3" s="201" t="s">
        <v>22</v>
      </c>
      <c r="C3" s="202"/>
      <c r="D3" s="203"/>
      <c r="E3" s="37"/>
      <c r="F3" s="37" t="s">
        <v>23</v>
      </c>
      <c r="G3" s="37"/>
      <c r="H3" s="201" t="s">
        <v>24</v>
      </c>
      <c r="I3" s="202"/>
      <c r="J3" s="203"/>
      <c r="K3" s="37"/>
      <c r="L3" s="37" t="s">
        <v>25</v>
      </c>
      <c r="M3" s="37"/>
      <c r="N3" s="201" t="s">
        <v>26</v>
      </c>
      <c r="O3" s="202"/>
      <c r="P3" s="203"/>
      <c r="Q3" s="105"/>
      <c r="R3" s="37" t="s">
        <v>27</v>
      </c>
      <c r="S3" s="37"/>
      <c r="T3" s="201" t="s">
        <v>28</v>
      </c>
      <c r="U3" s="202"/>
      <c r="V3" s="203"/>
      <c r="W3" s="37"/>
      <c r="X3" s="37" t="s">
        <v>29</v>
      </c>
      <c r="Y3" s="37"/>
      <c r="Z3" s="201" t="s">
        <v>30</v>
      </c>
      <c r="AA3" s="202"/>
      <c r="AB3" s="202"/>
      <c r="AC3" s="37"/>
      <c r="AD3" s="37" t="s">
        <v>31</v>
      </c>
      <c r="AE3" s="37"/>
      <c r="AF3" s="202" t="s">
        <v>32</v>
      </c>
      <c r="AG3" s="202"/>
      <c r="AH3" s="203"/>
      <c r="AI3" s="37"/>
      <c r="AJ3" s="37" t="s">
        <v>33</v>
      </c>
      <c r="AK3" s="37"/>
      <c r="AL3" s="201" t="s">
        <v>34</v>
      </c>
      <c r="AM3" s="202"/>
      <c r="AN3" s="203"/>
      <c r="AO3" s="68"/>
      <c r="AP3" s="37" t="s">
        <v>35</v>
      </c>
      <c r="AQ3" s="38"/>
      <c r="AR3" s="201" t="s">
        <v>36</v>
      </c>
      <c r="AS3" s="202"/>
      <c r="AT3" s="203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1" t="s">
        <v>43</v>
      </c>
      <c r="BE3" s="202"/>
      <c r="BF3" s="203"/>
      <c r="BG3" s="193" t="s">
        <v>44</v>
      </c>
      <c r="BH3" s="194"/>
      <c r="BI3" s="195"/>
      <c r="BJ3" s="204" t="s">
        <v>41</v>
      </c>
      <c r="BK3" s="205"/>
      <c r="BL3" s="206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146.398</v>
      </c>
      <c r="S6" s="43">
        <f>Q6+R6</f>
        <v>146.398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245.41300000000001</v>
      </c>
      <c r="S7" s="43">
        <f t="shared" ref="S7:S57" si="17">Q7+R7</f>
        <v>245.41300000000001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190.22</v>
      </c>
      <c r="S8" s="43">
        <f t="shared" si="17"/>
        <v>190.22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156.51</v>
      </c>
      <c r="S9" s="43">
        <f t="shared" si="17"/>
        <v>156.51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269.61980000000005</v>
      </c>
      <c r="S10" s="43">
        <f t="shared" si="17"/>
        <v>269.61980000000005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21.12</v>
      </c>
      <c r="AJ10" s="15">
        <v>5.28</v>
      </c>
      <c r="AK10" s="135">
        <f t="shared" ref="AK10:AK22" si="22">AI10+AJ10</f>
        <v>26.400000000000002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431.76374999999979</v>
      </c>
      <c r="S11" s="43">
        <f t="shared" si="17"/>
        <v>431.76374999999979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36.96</v>
      </c>
      <c r="AJ11" s="15">
        <v>0</v>
      </c>
      <c r="AK11" s="135">
        <f t="shared" si="22"/>
        <v>36.96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603.94964999999979</v>
      </c>
      <c r="S12" s="43">
        <f t="shared" si="17"/>
        <v>603.94964999999979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58.69100000000001</v>
      </c>
      <c r="AJ12" s="15">
        <v>10.56</v>
      </c>
      <c r="AK12" s="135">
        <f t="shared" si="22"/>
        <v>69.251000000000005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326.78609999999998</v>
      </c>
      <c r="S13" s="43">
        <f t="shared" si="17"/>
        <v>326.78609999999998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71.777000000000001</v>
      </c>
      <c r="AJ13" s="15">
        <v>15.84</v>
      </c>
      <c r="AK13" s="135">
        <f t="shared" si="22"/>
        <v>87.617000000000004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315.70659999999992</v>
      </c>
      <c r="S14" s="43">
        <f t="shared" si="17"/>
        <v>315.70659999999992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115.22500000000001</v>
      </c>
      <c r="AJ14" s="15">
        <v>15.84</v>
      </c>
      <c r="AK14" s="135">
        <f t="shared" si="22"/>
        <v>131.065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344.46759999999989</v>
      </c>
      <c r="S15" s="43">
        <f t="shared" si="17"/>
        <v>344.46759999999989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76.168000000000006</v>
      </c>
      <c r="AJ15" s="69">
        <v>15.84</v>
      </c>
      <c r="AK15" s="135">
        <f t="shared" si="22"/>
        <v>92.00800000000001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355.32879999999983</v>
      </c>
      <c r="S16" s="43">
        <f t="shared" si="17"/>
        <v>355.32879999999983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99.022000000000006</v>
      </c>
      <c r="AJ16" s="69">
        <v>52.8</v>
      </c>
      <c r="AK16" s="135">
        <f t="shared" si="22"/>
        <v>151.822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/>
      <c r="AV16" s="40"/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287.48009999999988</v>
      </c>
      <c r="S17" s="43">
        <f t="shared" si="17"/>
        <v>287.48009999999988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114.18199999999999</v>
      </c>
      <c r="AJ17" s="69">
        <v>105.6</v>
      </c>
      <c r="AK17" s="135">
        <f t="shared" si="22"/>
        <v>219.78199999999998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50.16</v>
      </c>
      <c r="AV17" s="70">
        <v>80.256</v>
      </c>
      <c r="AW17" s="95">
        <f>SUM(AU17:AV17)</f>
        <v>130.416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440.68399999999963</v>
      </c>
      <c r="S18" s="43">
        <f t="shared" si="17"/>
        <v>440.68399999999963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122.40750000000001</v>
      </c>
      <c r="AJ18" s="69">
        <v>121.44</v>
      </c>
      <c r="AK18" s="135">
        <f t="shared" si="22"/>
        <v>243.84750000000003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40.92</v>
      </c>
      <c r="AV18" s="70">
        <v>115.896</v>
      </c>
      <c r="AW18" s="95">
        <f t="shared" ref="AW18:AW53" si="31">SUM(AU18:AV18)</f>
        <v>156.816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268.15659999999997</v>
      </c>
      <c r="S19" s="43">
        <f t="shared" si="17"/>
        <v>268.15659999999997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180.18</v>
      </c>
      <c r="AJ19" s="69">
        <v>317.11680000000001</v>
      </c>
      <c r="AK19" s="135">
        <f t="shared" si="22"/>
        <v>497.29680000000002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144.93600000000001</v>
      </c>
      <c r="AV19" s="43">
        <v>295.68</v>
      </c>
      <c r="AW19" s="95">
        <f t="shared" si="31"/>
        <v>440.61599999999999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420.78939999999989</v>
      </c>
      <c r="S20" s="43">
        <f>Q20+R20</f>
        <v>420.78939999999989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213.85</v>
      </c>
      <c r="AJ20" s="69">
        <v>369.96960000000001</v>
      </c>
      <c r="AK20" s="135">
        <f t="shared" si="22"/>
        <v>583.81960000000004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178.99199999999999</v>
      </c>
      <c r="AV20" s="15">
        <v>440.88</v>
      </c>
      <c r="AW20" s="95">
        <f t="shared" si="31"/>
        <v>619.87199999999996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352.45060000000007</v>
      </c>
      <c r="S21" s="43">
        <f t="shared" si="17"/>
        <v>352.45060000000007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228.1825</v>
      </c>
      <c r="AJ21" s="69">
        <v>631.83120000000008</v>
      </c>
      <c r="AK21" s="135">
        <f t="shared" si="22"/>
        <v>860.01370000000009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240.24</v>
      </c>
      <c r="AV21" s="15">
        <v>508.72800000000001</v>
      </c>
      <c r="AW21" s="95">
        <f t="shared" si="31"/>
        <v>748.96800000000007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199.73279999999997</v>
      </c>
      <c r="S22" s="43">
        <f t="shared" si="17"/>
        <v>199.73279999999997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158.5675</v>
      </c>
      <c r="AJ22" s="69">
        <v>610.20960000000002</v>
      </c>
      <c r="AK22" s="135">
        <f t="shared" si="22"/>
        <v>768.77710000000002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182.952</v>
      </c>
      <c r="AV22" s="15">
        <v>434.54399999999998</v>
      </c>
      <c r="AW22" s="95">
        <f>SUM(AU22:AV22)</f>
        <v>617.49599999999998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286.87279999999976</v>
      </c>
      <c r="S23" s="43">
        <f t="shared" si="17"/>
        <v>286.87279999999976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353.75</v>
      </c>
      <c r="AJ23" s="69">
        <v>1698.5</v>
      </c>
      <c r="AK23" s="135">
        <f t="shared" ref="AK23:AK57" si="34">AI23+AJ23</f>
        <v>2052.25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204.33600000000001</v>
      </c>
      <c r="AV23" s="15">
        <v>505.82400000000001</v>
      </c>
      <c r="AW23" s="95">
        <f>SUM(AU23:AV23)</f>
        <v>710.16000000000008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347.51679999999982</v>
      </c>
      <c r="S24" s="43">
        <f t="shared" si="17"/>
        <v>347.51679999999982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316.75</v>
      </c>
      <c r="AJ24" s="81">
        <v>2039.5</v>
      </c>
      <c r="AK24" s="135">
        <f t="shared" si="34"/>
        <v>2356.25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315.48</v>
      </c>
      <c r="AV24" s="70">
        <v>634.39200000000005</v>
      </c>
      <c r="AW24" s="95">
        <f>SUM(AU24:AV24)</f>
        <v>949.87200000000007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195.75</v>
      </c>
      <c r="BC24" s="43">
        <f t="shared" si="23"/>
        <v>195.75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0</v>
      </c>
      <c r="S25" s="43">
        <f t="shared" si="17"/>
        <v>0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269.25</v>
      </c>
      <c r="AJ25" s="81">
        <v>2381.25</v>
      </c>
      <c r="AK25" s="135">
        <f t="shared" si="34"/>
        <v>2650.5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430.84800000000001</v>
      </c>
      <c r="AV25" s="70">
        <v>669.50400000000002</v>
      </c>
      <c r="AW25" s="95">
        <f>SUM(AU25:AV25)</f>
        <v>1100.3520000000001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195.5</v>
      </c>
      <c r="BC25" s="43">
        <f t="shared" si="23"/>
        <v>195.5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5.7480000000000002</v>
      </c>
      <c r="S26" s="43">
        <f t="shared" si="17"/>
        <v>5.7480000000000002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206</v>
      </c>
      <c r="AJ26" s="81">
        <v>2038</v>
      </c>
      <c r="AK26" s="135">
        <f t="shared" si="34"/>
        <v>2244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488.928</v>
      </c>
      <c r="AV26" s="70">
        <v>671.35199999999998</v>
      </c>
      <c r="AW26" s="95">
        <f t="shared" si="31"/>
        <v>1160.28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275.75</v>
      </c>
      <c r="BC26" s="43">
        <f t="shared" si="23"/>
        <v>275.75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0.33500000000000002</v>
      </c>
      <c r="S27" s="43">
        <f t="shared" si="17"/>
        <v>0.33500000000000002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116.25</v>
      </c>
      <c r="AJ27" s="81">
        <v>2426.25</v>
      </c>
      <c r="AK27" s="135">
        <f t="shared" si="34"/>
        <v>2542.5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394.416</v>
      </c>
      <c r="AV27" s="15">
        <v>609.57600000000002</v>
      </c>
      <c r="AW27" s="95">
        <f t="shared" si="31"/>
        <v>1003.992</v>
      </c>
      <c r="AX27" s="101"/>
      <c r="AY27" s="61">
        <v>77</v>
      </c>
      <c r="AZ27" s="102">
        <f t="shared" si="24"/>
        <v>77</v>
      </c>
      <c r="BA27" s="97">
        <v>0</v>
      </c>
      <c r="BB27" s="15">
        <v>221.75</v>
      </c>
      <c r="BC27" s="43">
        <f t="shared" si="23"/>
        <v>221.75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</v>
      </c>
      <c r="S28" s="43">
        <f t="shared" si="17"/>
        <v>0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126.75</v>
      </c>
      <c r="AJ28" s="81">
        <v>2109.25</v>
      </c>
      <c r="AK28" s="135">
        <f t="shared" si="34"/>
        <v>2236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503.18400000000003</v>
      </c>
      <c r="AV28" s="15">
        <v>730.22400000000005</v>
      </c>
      <c r="AW28" s="95">
        <f t="shared" si="31"/>
        <v>1233.4080000000001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157.75</v>
      </c>
      <c r="BC28" s="43">
        <f t="shared" si="23"/>
        <v>157.75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213.75</v>
      </c>
      <c r="AJ29" s="81">
        <v>2040.75</v>
      </c>
      <c r="AK29" s="135">
        <f>AI29+AJ29</f>
        <v>2254.5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462.26400000000001</v>
      </c>
      <c r="AV29" s="15">
        <v>682.17600000000004</v>
      </c>
      <c r="AW29" s="95">
        <f t="shared" si="31"/>
        <v>1144.44</v>
      </c>
      <c r="AX29" s="101"/>
      <c r="AY29" s="61">
        <v>77</v>
      </c>
      <c r="AZ29" s="102">
        <f t="shared" si="24"/>
        <v>77</v>
      </c>
      <c r="BA29" s="97">
        <v>0</v>
      </c>
      <c r="BB29" s="15">
        <v>78.5</v>
      </c>
      <c r="BC29" s="43">
        <f t="shared" si="23"/>
        <v>78.5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121.5</v>
      </c>
      <c r="AJ30" s="81">
        <v>1753</v>
      </c>
      <c r="AK30" s="135">
        <f t="shared" si="34"/>
        <v>1874.5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479.952</v>
      </c>
      <c r="AV30" s="15">
        <v>649.17600000000004</v>
      </c>
      <c r="AW30" s="95">
        <f t="shared" si="31"/>
        <v>1129.1280000000002</v>
      </c>
      <c r="AX30" s="101"/>
      <c r="AY30" s="61">
        <v>99.000000000000014</v>
      </c>
      <c r="AZ30" s="102">
        <f t="shared" si="24"/>
        <v>99.000000000000014</v>
      </c>
      <c r="BA30" s="97"/>
      <c r="BB30" s="43"/>
      <c r="BC30" s="43">
        <f t="shared" si="23"/>
        <v>0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</v>
      </c>
      <c r="S31" s="43">
        <f t="shared" si="17"/>
        <v>4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63.25</v>
      </c>
      <c r="AJ31" s="81">
        <v>1526</v>
      </c>
      <c r="AK31" s="135">
        <f t="shared" si="34"/>
        <v>1589.25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446.42399999999998</v>
      </c>
      <c r="AV31" s="15">
        <v>685.08</v>
      </c>
      <c r="AW31" s="95">
        <f t="shared" si="31"/>
        <v>1131.5039999999999</v>
      </c>
      <c r="AX31" s="101"/>
      <c r="AY31" s="61">
        <v>55.000000000000007</v>
      </c>
      <c r="AZ31" s="102">
        <f t="shared" si="24"/>
        <v>55.000000000000007</v>
      </c>
      <c r="BA31" s="97"/>
      <c r="BB31" s="43"/>
      <c r="BC31" s="43">
        <f t="shared" si="23"/>
        <v>0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63.25</v>
      </c>
      <c r="AJ32" s="15">
        <v>1497</v>
      </c>
      <c r="AK32" s="135">
        <f t="shared" si="34"/>
        <v>1560.25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451.70400000000001</v>
      </c>
      <c r="AV32" s="15">
        <v>653.66399999999999</v>
      </c>
      <c r="AW32" s="95">
        <f t="shared" si="31"/>
        <v>1105.3679999999999</v>
      </c>
      <c r="AX32" s="101"/>
      <c r="AY32" s="61">
        <v>33</v>
      </c>
      <c r="AZ32" s="102">
        <f t="shared" si="24"/>
        <v>33</v>
      </c>
      <c r="BA32" s="97"/>
      <c r="BB32" s="43"/>
      <c r="BC32" s="43">
        <f t="shared" si="23"/>
        <v>0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68.5</v>
      </c>
      <c r="AJ33" s="15">
        <v>1541.75</v>
      </c>
      <c r="AK33" s="135">
        <f t="shared" si="34"/>
        <v>1610.25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374.61599999999999</v>
      </c>
      <c r="AV33" s="15">
        <v>602.976</v>
      </c>
      <c r="AW33" s="95">
        <f t="shared" si="31"/>
        <v>977.59199999999998</v>
      </c>
      <c r="AX33" s="101"/>
      <c r="AY33" s="61">
        <v>27.500000000000004</v>
      </c>
      <c r="AZ33" s="102">
        <f t="shared" si="24"/>
        <v>27.500000000000004</v>
      </c>
      <c r="BA33" s="97"/>
      <c r="BB33" s="43"/>
      <c r="BC33" s="43">
        <f t="shared" si="23"/>
        <v>0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/>
      <c r="R34" s="15"/>
      <c r="S34" s="43">
        <f t="shared" si="17"/>
        <v>0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68.75</v>
      </c>
      <c r="AJ34" s="15">
        <v>1623.5</v>
      </c>
      <c r="AK34" s="135">
        <f t="shared" si="34"/>
        <v>1692.25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405.50400000000002</v>
      </c>
      <c r="AS34" s="72">
        <v>594</v>
      </c>
      <c r="AT34" s="62">
        <f t="shared" si="29"/>
        <v>999.50400000000002</v>
      </c>
      <c r="AU34" s="70"/>
      <c r="AV34" s="15"/>
      <c r="AW34" s="95">
        <f t="shared" si="31"/>
        <v>0</v>
      </c>
      <c r="AX34" s="101"/>
      <c r="AY34" s="61">
        <v>16.5</v>
      </c>
      <c r="AZ34" s="102">
        <f t="shared" si="24"/>
        <v>16.5</v>
      </c>
      <c r="BA34" s="97"/>
      <c r="BB34" s="43"/>
      <c r="BC34" s="43">
        <f t="shared" si="23"/>
        <v>0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429.61900000000003</v>
      </c>
      <c r="BK34" s="103">
        <f t="shared" si="37"/>
        <v>2883.6456000000003</v>
      </c>
      <c r="BL34" s="103">
        <f t="shared" si="14"/>
        <v>3313.2646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/>
      <c r="R35" s="15"/>
      <c r="S35" s="43">
        <f>Q35+R35</f>
        <v>0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/>
      <c r="AJ35" s="154"/>
      <c r="AK35" s="135">
        <f t="shared" si="34"/>
        <v>0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407.08800000000002</v>
      </c>
      <c r="AS35" s="72">
        <v>591.36</v>
      </c>
      <c r="AT35" s="62">
        <f t="shared" si="29"/>
        <v>998.44800000000009</v>
      </c>
      <c r="AU35" s="153"/>
      <c r="AV35" s="154"/>
      <c r="AW35" s="95">
        <f t="shared" si="31"/>
        <v>0</v>
      </c>
      <c r="AX35" s="101"/>
      <c r="AY35" s="61">
        <v>16.5</v>
      </c>
      <c r="AZ35" s="102">
        <f t="shared" si="24"/>
        <v>16.5</v>
      </c>
      <c r="BA35" s="97"/>
      <c r="BB35" s="43"/>
      <c r="BC35" s="43">
        <f t="shared" si="23"/>
        <v>0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421.4205</v>
      </c>
      <c r="BK35" s="103">
        <f t="shared" si="37"/>
        <v>1998.0924999999997</v>
      </c>
      <c r="BL35" s="103">
        <f t="shared" si="14"/>
        <v>2419.5129999999999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/>
      <c r="R36" s="15"/>
      <c r="S36" s="43">
        <f>Q36+R36</f>
        <v>0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/>
      <c r="AJ36" s="15"/>
      <c r="AK36" s="135">
        <f t="shared" si="34"/>
        <v>0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377.25599999999997</v>
      </c>
      <c r="AS36" s="86">
        <v>595.32000000000005</v>
      </c>
      <c r="AT36" s="62">
        <f t="shared" si="29"/>
        <v>972.57600000000002</v>
      </c>
      <c r="AU36" s="70"/>
      <c r="AV36" s="15"/>
      <c r="AW36" s="95">
        <f t="shared" si="31"/>
        <v>0</v>
      </c>
      <c r="AX36" s="101"/>
      <c r="AY36" s="61">
        <v>22</v>
      </c>
      <c r="AZ36" s="102">
        <f t="shared" si="24"/>
        <v>22</v>
      </c>
      <c r="BA36" s="97"/>
      <c r="BB36" s="43"/>
      <c r="BC36" s="43">
        <f t="shared" si="23"/>
        <v>0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394.09099999999995</v>
      </c>
      <c r="BK36" s="103">
        <f t="shared" ref="BK36:BK45" si="45">C36+I36+O36+U36+AA36+AG36+AM36+AS36+AY36</f>
        <v>1949.0975000000003</v>
      </c>
      <c r="BL36" s="103">
        <f t="shared" si="14"/>
        <v>2343.1885000000002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/>
      <c r="R37" s="15"/>
      <c r="S37" s="43">
        <f t="shared" si="17"/>
        <v>0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/>
      <c r="AJ37" s="15"/>
      <c r="AK37" s="135">
        <f t="shared" si="34"/>
        <v>0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336.33600000000001</v>
      </c>
      <c r="AS37" s="72">
        <v>582.12</v>
      </c>
      <c r="AT37" s="62">
        <f t="shared" si="29"/>
        <v>918.45600000000002</v>
      </c>
      <c r="AU37" s="70"/>
      <c r="AV37" s="15"/>
      <c r="AW37" s="95">
        <f t="shared" si="31"/>
        <v>0</v>
      </c>
      <c r="AX37" s="101"/>
      <c r="AY37" s="61">
        <v>11</v>
      </c>
      <c r="AZ37" s="102">
        <f t="shared" si="24"/>
        <v>11</v>
      </c>
      <c r="BA37" s="97"/>
      <c r="BB37" s="43"/>
      <c r="BC37" s="43">
        <f t="shared" si="23"/>
        <v>0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345.89100000000002</v>
      </c>
      <c r="BK37" s="103">
        <f t="shared" si="45"/>
        <v>1826.915</v>
      </c>
      <c r="BL37" s="103">
        <f t="shared" si="14"/>
        <v>2172.806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/>
      <c r="R38" s="15"/>
      <c r="S38" s="43">
        <f t="shared" si="17"/>
        <v>0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/>
      <c r="AJ38" s="15"/>
      <c r="AK38" s="135">
        <f t="shared" si="34"/>
        <v>0</v>
      </c>
      <c r="AL38" s="72"/>
      <c r="AM38" s="72"/>
      <c r="AN38" s="62">
        <f t="shared" si="42"/>
        <v>0</v>
      </c>
      <c r="AO38" s="15"/>
      <c r="AP38" s="15"/>
      <c r="AQ38" s="43">
        <f t="shared" si="43"/>
        <v>0</v>
      </c>
      <c r="AR38" s="72">
        <v>258.72000000000003</v>
      </c>
      <c r="AS38" s="72">
        <v>291.19200000000001</v>
      </c>
      <c r="AT38" s="62">
        <f t="shared" si="29"/>
        <v>549.91200000000003</v>
      </c>
      <c r="AU38" s="15"/>
      <c r="AV38" s="15"/>
      <c r="AW38" s="95">
        <f t="shared" si="31"/>
        <v>0</v>
      </c>
      <c r="AX38" s="101"/>
      <c r="AY38" s="61">
        <v>44</v>
      </c>
      <c r="AZ38" s="102">
        <f t="shared" si="24"/>
        <v>44</v>
      </c>
      <c r="BA38" s="97"/>
      <c r="BB38" s="43"/>
      <c r="BC38" s="43">
        <f t="shared" si="23"/>
        <v>0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303.76500000000004</v>
      </c>
      <c r="BK38" s="103">
        <f t="shared" si="45"/>
        <v>2062.4594999999999</v>
      </c>
      <c r="BL38" s="103">
        <f t="shared" ref="BL38:BL57" si="46">D38+J38+P38+V38+AB38+AH38+AN38+AT38+AZ38</f>
        <v>2366.2245000000003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/>
      <c r="R39" s="15"/>
      <c r="S39" s="43">
        <f t="shared" si="17"/>
        <v>0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/>
      <c r="AJ39" s="15"/>
      <c r="AK39" s="135">
        <f t="shared" si="34"/>
        <v>0</v>
      </c>
      <c r="AL39" s="72"/>
      <c r="AM39" s="72"/>
      <c r="AN39" s="62">
        <f t="shared" si="42"/>
        <v>0</v>
      </c>
      <c r="AO39" s="15"/>
      <c r="AP39" s="15"/>
      <c r="AQ39" s="43">
        <f t="shared" si="43"/>
        <v>0</v>
      </c>
      <c r="AR39" s="72">
        <v>254.232</v>
      </c>
      <c r="AS39" s="72">
        <v>250.00800000000001</v>
      </c>
      <c r="AT39" s="62">
        <f t="shared" si="29"/>
        <v>504.24</v>
      </c>
      <c r="AU39" s="15"/>
      <c r="AV39" s="15"/>
      <c r="AW39" s="95">
        <f t="shared" si="31"/>
        <v>0</v>
      </c>
      <c r="AX39" s="101"/>
      <c r="AY39" s="61">
        <v>5.5</v>
      </c>
      <c r="AZ39" s="102">
        <f t="shared" si="24"/>
        <v>5.5</v>
      </c>
      <c r="BA39" s="97"/>
      <c r="BB39" s="43"/>
      <c r="BC39" s="43">
        <f t="shared" si="23"/>
        <v>0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275.84449999999998</v>
      </c>
      <c r="BK39" s="103">
        <f t="shared" si="45"/>
        <v>1886.4705000000001</v>
      </c>
      <c r="BL39" s="103">
        <f t="shared" si="46"/>
        <v>2162.3150000000001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/>
      <c r="R40" s="15"/>
      <c r="S40" s="43">
        <f t="shared" si="17"/>
        <v>0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/>
      <c r="AJ40" s="15"/>
      <c r="AK40" s="135">
        <f t="shared" si="34"/>
        <v>0</v>
      </c>
      <c r="AL40" s="72"/>
      <c r="AM40" s="72"/>
      <c r="AN40" s="62">
        <f t="shared" si="42"/>
        <v>0</v>
      </c>
      <c r="AO40" s="15"/>
      <c r="AP40" s="15"/>
      <c r="AQ40" s="43">
        <f t="shared" si="43"/>
        <v>0</v>
      </c>
      <c r="AR40" s="72">
        <v>200.64</v>
      </c>
      <c r="AS40" s="72">
        <v>283.8</v>
      </c>
      <c r="AT40" s="62">
        <f t="shared" si="29"/>
        <v>484.44</v>
      </c>
      <c r="AU40" s="15"/>
      <c r="AV40" s="15"/>
      <c r="AW40" s="95">
        <f t="shared" si="31"/>
        <v>0</v>
      </c>
      <c r="AX40" s="101"/>
      <c r="AY40" s="61"/>
      <c r="AZ40" s="102">
        <f t="shared" si="24"/>
        <v>0</v>
      </c>
      <c r="BA40" s="97"/>
      <c r="BB40" s="43"/>
      <c r="BC40" s="43">
        <f t="shared" si="23"/>
        <v>0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214.9725</v>
      </c>
      <c r="BK40" s="103">
        <f t="shared" si="45"/>
        <v>1972.6450000000002</v>
      </c>
      <c r="BL40" s="103">
        <f t="shared" si="46"/>
        <v>2187.6175000000003</v>
      </c>
      <c r="BN40" s="34"/>
      <c r="BO40" s="34"/>
      <c r="BP40" s="82"/>
      <c r="BQ40" s="82"/>
    </row>
    <row r="41" spans="1:69" x14ac:dyDescent="0.2">
      <c r="A41" s="13">
        <v>36</v>
      </c>
      <c r="B41" s="72"/>
      <c r="C41" s="72"/>
      <c r="D41" s="62">
        <f t="shared" si="0"/>
        <v>0</v>
      </c>
      <c r="E41" s="15"/>
      <c r="F41" s="15"/>
      <c r="G41" s="43">
        <f t="shared" si="32"/>
        <v>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/>
      <c r="R41" s="15"/>
      <c r="S41" s="43">
        <f t="shared" si="17"/>
        <v>0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/>
      <c r="AJ41" s="15"/>
      <c r="AK41" s="135">
        <f t="shared" si="34"/>
        <v>0</v>
      </c>
      <c r="AL41" s="72"/>
      <c r="AM41" s="72"/>
      <c r="AN41" s="62">
        <f t="shared" si="42"/>
        <v>0</v>
      </c>
      <c r="AO41" s="15"/>
      <c r="AP41" s="15"/>
      <c r="AQ41" s="43">
        <f t="shared" si="43"/>
        <v>0</v>
      </c>
      <c r="AR41" s="72">
        <v>219.91200000000001</v>
      </c>
      <c r="AS41" s="72">
        <v>259.24799999999999</v>
      </c>
      <c r="AT41" s="62">
        <f t="shared" si="29"/>
        <v>479.15999999999997</v>
      </c>
      <c r="AU41" s="15"/>
      <c r="AV41" s="15"/>
      <c r="AW41" s="95">
        <f t="shared" si="31"/>
        <v>0</v>
      </c>
      <c r="AX41" s="101"/>
      <c r="AY41" s="61"/>
      <c r="AZ41" s="102">
        <f t="shared" si="24"/>
        <v>0</v>
      </c>
      <c r="BA41" s="97"/>
      <c r="BB41" s="43"/>
      <c r="BC41" s="43">
        <f t="shared" si="23"/>
        <v>0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239.02199999999999</v>
      </c>
      <c r="BK41" s="103">
        <f t="shared" si="45"/>
        <v>2249.3980000000001</v>
      </c>
      <c r="BL41" s="103">
        <f t="shared" si="46"/>
        <v>2488.42</v>
      </c>
      <c r="BN41" s="34"/>
      <c r="BO41" s="34"/>
      <c r="BP41" s="82"/>
      <c r="BQ41" s="82"/>
    </row>
    <row r="42" spans="1:69" x14ac:dyDescent="0.2">
      <c r="A42" s="13">
        <v>37</v>
      </c>
      <c r="B42" s="72"/>
      <c r="C42" s="72"/>
      <c r="D42" s="62">
        <f t="shared" si="0"/>
        <v>0</v>
      </c>
      <c r="E42" s="15"/>
      <c r="F42" s="15"/>
      <c r="G42" s="43">
        <f t="shared" si="32"/>
        <v>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/>
      <c r="R42" s="15"/>
      <c r="S42" s="43">
        <f t="shared" si="17"/>
        <v>0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/>
      <c r="AJ42" s="15"/>
      <c r="AK42" s="135">
        <f t="shared" si="34"/>
        <v>0</v>
      </c>
      <c r="AL42" s="72"/>
      <c r="AM42" s="72"/>
      <c r="AN42" s="62">
        <f t="shared" si="42"/>
        <v>0</v>
      </c>
      <c r="AO42" s="15"/>
      <c r="AP42" s="15"/>
      <c r="AQ42" s="43">
        <f t="shared" si="43"/>
        <v>0</v>
      </c>
      <c r="AR42" s="72">
        <v>95.04</v>
      </c>
      <c r="AS42" s="72">
        <v>257.928</v>
      </c>
      <c r="AT42" s="62">
        <f t="shared" si="29"/>
        <v>352.96800000000002</v>
      </c>
      <c r="AU42" s="15"/>
      <c r="AV42" s="15"/>
      <c r="AW42" s="95">
        <f t="shared" si="31"/>
        <v>0</v>
      </c>
      <c r="AX42" s="101"/>
      <c r="AY42" s="61"/>
      <c r="AZ42" s="102">
        <f t="shared" si="24"/>
        <v>0</v>
      </c>
      <c r="BA42" s="97"/>
      <c r="BB42" s="43"/>
      <c r="BC42" s="43">
        <f t="shared" si="23"/>
        <v>0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116.6525</v>
      </c>
      <c r="BK42" s="103">
        <f t="shared" si="45"/>
        <v>2235.8905</v>
      </c>
      <c r="BL42" s="103">
        <f t="shared" si="46"/>
        <v>2352.5430000000001</v>
      </c>
      <c r="BN42" s="34"/>
      <c r="BO42" s="34"/>
      <c r="BP42" s="82"/>
      <c r="BQ42" s="82"/>
    </row>
    <row r="43" spans="1:69" x14ac:dyDescent="0.2">
      <c r="A43" s="13">
        <v>38</v>
      </c>
      <c r="B43" s="72"/>
      <c r="C43" s="72"/>
      <c r="D43" s="62">
        <f t="shared" si="0"/>
        <v>0</v>
      </c>
      <c r="E43" s="15"/>
      <c r="F43" s="15"/>
      <c r="G43" s="43">
        <f t="shared" si="32"/>
        <v>0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/>
      <c r="R43" s="15"/>
      <c r="S43" s="43">
        <f t="shared" si="17"/>
        <v>0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/>
      <c r="AJ43" s="15"/>
      <c r="AK43" s="135">
        <f t="shared" si="34"/>
        <v>0</v>
      </c>
      <c r="AL43" s="72"/>
      <c r="AM43" s="72"/>
      <c r="AN43" s="62">
        <f t="shared" si="42"/>
        <v>0</v>
      </c>
      <c r="AO43" s="35"/>
      <c r="AP43" s="35"/>
      <c r="AQ43" s="43">
        <f t="shared" si="43"/>
        <v>0</v>
      </c>
      <c r="AR43" s="72">
        <v>58.08</v>
      </c>
      <c r="AS43" s="72">
        <v>252.38399999999999</v>
      </c>
      <c r="AT43" s="62">
        <f t="shared" si="29"/>
        <v>310.464</v>
      </c>
      <c r="AU43" s="15"/>
      <c r="AV43" s="15"/>
      <c r="AW43" s="95">
        <f t="shared" si="31"/>
        <v>0</v>
      </c>
      <c r="AX43" s="101"/>
      <c r="AY43" s="61"/>
      <c r="AZ43" s="102">
        <f t="shared" si="24"/>
        <v>0</v>
      </c>
      <c r="BA43" s="97"/>
      <c r="BB43" s="43"/>
      <c r="BC43" s="43">
        <f t="shared" si="23"/>
        <v>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62.857500000000002</v>
      </c>
      <c r="BK43" s="103">
        <f t="shared" si="45"/>
        <v>1965.0515</v>
      </c>
      <c r="BL43" s="103">
        <f t="shared" si="46"/>
        <v>2027.9089999999999</v>
      </c>
      <c r="BN43" s="34"/>
      <c r="BO43" s="34"/>
      <c r="BP43" s="34"/>
      <c r="BQ43" s="34"/>
    </row>
    <row r="44" spans="1:69" x14ac:dyDescent="0.2">
      <c r="A44" s="13">
        <v>39</v>
      </c>
      <c r="B44" s="72"/>
      <c r="C44" s="72"/>
      <c r="D44" s="62">
        <f t="shared" si="0"/>
        <v>0</v>
      </c>
      <c r="E44" s="15"/>
      <c r="F44" s="15"/>
      <c r="G44" s="43">
        <f t="shared" si="32"/>
        <v>0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/>
      <c r="R44" s="69"/>
      <c r="S44" s="43">
        <f t="shared" si="17"/>
        <v>0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/>
      <c r="AJ44" s="15"/>
      <c r="AK44" s="135">
        <f t="shared" si="34"/>
        <v>0</v>
      </c>
      <c r="AL44" s="72"/>
      <c r="AM44" s="72"/>
      <c r="AN44" s="62">
        <f t="shared" si="42"/>
        <v>0</v>
      </c>
      <c r="AO44" s="15"/>
      <c r="AP44" s="15"/>
      <c r="AQ44" s="43">
        <f t="shared" si="43"/>
        <v>0</v>
      </c>
      <c r="AR44" s="72">
        <v>73.92</v>
      </c>
      <c r="AS44" s="72">
        <v>236.54400000000001</v>
      </c>
      <c r="AT44" s="62">
        <f t="shared" si="29"/>
        <v>310.464</v>
      </c>
      <c r="AU44" s="15"/>
      <c r="AV44" s="15"/>
      <c r="AW44" s="95">
        <f t="shared" si="31"/>
        <v>0</v>
      </c>
      <c r="AX44" s="101"/>
      <c r="AY44" s="61"/>
      <c r="AZ44" s="102">
        <f t="shared" si="24"/>
        <v>0</v>
      </c>
      <c r="BA44" s="97"/>
      <c r="BB44" s="43"/>
      <c r="BC44" s="43">
        <f t="shared" si="23"/>
        <v>0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78.697500000000005</v>
      </c>
      <c r="BK44" s="103">
        <f t="shared" si="45"/>
        <v>2244.2840000000001</v>
      </c>
      <c r="BL44" s="103">
        <f t="shared" si="46"/>
        <v>2322.9814999999999</v>
      </c>
      <c r="BN44" s="34"/>
      <c r="BO44" s="34"/>
      <c r="BP44" s="34"/>
      <c r="BQ44" s="34"/>
    </row>
    <row r="45" spans="1:69" x14ac:dyDescent="0.2">
      <c r="A45" s="13">
        <v>40</v>
      </c>
      <c r="B45" s="72"/>
      <c r="C45" s="72"/>
      <c r="D45" s="62">
        <f t="shared" si="0"/>
        <v>0</v>
      </c>
      <c r="E45" s="70"/>
      <c r="F45" s="70"/>
      <c r="G45" s="43">
        <f t="shared" si="32"/>
        <v>0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/>
      <c r="R45" s="69"/>
      <c r="S45" s="43">
        <f t="shared" si="17"/>
        <v>0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/>
      <c r="AJ45" s="15"/>
      <c r="AK45" s="135">
        <f t="shared" si="34"/>
        <v>0</v>
      </c>
      <c r="AL45" s="72"/>
      <c r="AM45" s="72"/>
      <c r="AN45" s="62">
        <f t="shared" si="42"/>
        <v>0</v>
      </c>
      <c r="AO45" s="15"/>
      <c r="AP45" s="15"/>
      <c r="AQ45" s="43">
        <f t="shared" si="43"/>
        <v>0</v>
      </c>
      <c r="AR45" s="72">
        <v>58.08</v>
      </c>
      <c r="AS45" s="72">
        <v>195.36</v>
      </c>
      <c r="AT45" s="62">
        <f t="shared" si="29"/>
        <v>253.44</v>
      </c>
      <c r="AU45" s="15"/>
      <c r="AV45" s="15"/>
      <c r="AW45" s="95">
        <f t="shared" si="31"/>
        <v>0</v>
      </c>
      <c r="AX45" s="101"/>
      <c r="AY45" s="61"/>
      <c r="AZ45" s="102">
        <f t="shared" si="24"/>
        <v>0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82.194999999999993</v>
      </c>
      <c r="BK45" s="103">
        <f t="shared" si="45"/>
        <v>1800.9675000000002</v>
      </c>
      <c r="BL45" s="103">
        <f t="shared" si="46"/>
        <v>1883.1625000000001</v>
      </c>
      <c r="BN45" s="34"/>
      <c r="BO45" s="34"/>
      <c r="BP45" s="34"/>
      <c r="BQ45" s="34"/>
    </row>
    <row r="46" spans="1:69" x14ac:dyDescent="0.2">
      <c r="A46" s="13">
        <v>41</v>
      </c>
      <c r="B46" s="72"/>
      <c r="C46" s="72"/>
      <c r="D46" s="62">
        <f t="shared" ref="D46:D57" si="47">B46+C46</f>
        <v>0</v>
      </c>
      <c r="E46" s="70"/>
      <c r="F46" s="70"/>
      <c r="G46" s="43">
        <f t="shared" ref="G46:G57" si="48">E46+F46</f>
        <v>0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/>
      <c r="R46" s="69"/>
      <c r="S46" s="43">
        <f t="shared" si="17"/>
        <v>0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/>
      <c r="AD46" s="15"/>
      <c r="AE46" s="15">
        <f t="shared" si="35"/>
        <v>0</v>
      </c>
      <c r="AF46" s="72">
        <v>0</v>
      </c>
      <c r="AG46" s="62">
        <v>1294.93</v>
      </c>
      <c r="AH46" s="62">
        <f t="shared" si="5"/>
        <v>1294.93</v>
      </c>
      <c r="AI46" s="79"/>
      <c r="AJ46" s="79"/>
      <c r="AK46" s="135">
        <f t="shared" si="34"/>
        <v>0</v>
      </c>
      <c r="AL46" s="72"/>
      <c r="AM46" s="72"/>
      <c r="AN46" s="62">
        <f t="shared" si="42"/>
        <v>0</v>
      </c>
      <c r="AO46" s="15"/>
      <c r="AP46" s="15"/>
      <c r="AQ46" s="43">
        <f t="shared" si="43"/>
        <v>0</v>
      </c>
      <c r="AR46" s="72">
        <v>58.08</v>
      </c>
      <c r="AS46" s="72">
        <v>162.624</v>
      </c>
      <c r="AT46" s="62">
        <f t="shared" si="29"/>
        <v>220.70400000000001</v>
      </c>
      <c r="AU46" s="15"/>
      <c r="AV46" s="15"/>
      <c r="AW46" s="95">
        <f t="shared" si="31"/>
        <v>0</v>
      </c>
      <c r="AX46" s="101"/>
      <c r="AY46" s="61"/>
      <c r="AZ46" s="102">
        <f t="shared" si="24"/>
        <v>0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58.08</v>
      </c>
      <c r="BK46" s="103">
        <f t="shared" ref="BK46:BK57" si="50">C46+I46+O46+U46+AA46+AG46+AM46+AS46+AY46</f>
        <v>1581.414</v>
      </c>
      <c r="BL46" s="103">
        <f t="shared" si="46"/>
        <v>1639.4939999999999</v>
      </c>
      <c r="BN46" s="34"/>
      <c r="BO46" s="34"/>
      <c r="BP46" s="34"/>
      <c r="BQ46" s="34"/>
    </row>
    <row r="47" spans="1:69" x14ac:dyDescent="0.2">
      <c r="A47" s="13">
        <v>42</v>
      </c>
      <c r="B47" s="72"/>
      <c r="C47" s="72"/>
      <c r="D47" s="62">
        <f t="shared" si="47"/>
        <v>0</v>
      </c>
      <c r="E47" s="70"/>
      <c r="F47" s="70"/>
      <c r="G47" s="43">
        <f t="shared" si="48"/>
        <v>0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/>
      <c r="R47" s="69"/>
      <c r="S47" s="43">
        <f t="shared" si="17"/>
        <v>0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/>
      <c r="AD47" s="15"/>
      <c r="AE47" s="15">
        <f t="shared" si="35"/>
        <v>0</v>
      </c>
      <c r="AF47" s="72">
        <v>0</v>
      </c>
      <c r="AG47" s="62">
        <v>869.73250000000007</v>
      </c>
      <c r="AH47" s="62">
        <f t="shared" si="5"/>
        <v>869.73250000000007</v>
      </c>
      <c r="AI47" s="79"/>
      <c r="AJ47" s="79"/>
      <c r="AK47" s="135">
        <f t="shared" si="34"/>
        <v>0</v>
      </c>
      <c r="AL47" s="72"/>
      <c r="AM47" s="72"/>
      <c r="AN47" s="62">
        <f t="shared" si="42"/>
        <v>0</v>
      </c>
      <c r="AO47" s="15"/>
      <c r="AP47" s="15"/>
      <c r="AQ47" s="43">
        <f t="shared" si="43"/>
        <v>0</v>
      </c>
      <c r="AR47" s="72">
        <v>47.52</v>
      </c>
      <c r="AS47" s="72">
        <v>142.82400000000001</v>
      </c>
      <c r="AT47" s="62">
        <f t="shared" si="29"/>
        <v>190.34400000000002</v>
      </c>
      <c r="AU47" s="15"/>
      <c r="AV47" s="15"/>
      <c r="AW47" s="95">
        <f t="shared" si="31"/>
        <v>0</v>
      </c>
      <c r="AX47" s="101"/>
      <c r="AY47" s="61"/>
      <c r="AZ47" s="102">
        <f t="shared" si="24"/>
        <v>0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47.52</v>
      </c>
      <c r="BK47" s="103">
        <f t="shared" si="50"/>
        <v>1135.5665000000001</v>
      </c>
      <c r="BL47" s="103">
        <f t="shared" si="46"/>
        <v>1183.0865000000001</v>
      </c>
      <c r="BN47" s="34"/>
      <c r="BO47" s="34"/>
      <c r="BP47" s="34"/>
      <c r="BQ47" s="34"/>
    </row>
    <row r="48" spans="1:69" x14ac:dyDescent="0.2">
      <c r="A48" s="13">
        <v>43</v>
      </c>
      <c r="B48" s="72"/>
      <c r="C48" s="72"/>
      <c r="D48" s="62">
        <f t="shared" si="47"/>
        <v>0</v>
      </c>
      <c r="E48" s="15"/>
      <c r="F48" s="15"/>
      <c r="G48" s="43">
        <f t="shared" si="48"/>
        <v>0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/>
      <c r="R48" s="69"/>
      <c r="S48" s="43">
        <f t="shared" si="17"/>
        <v>0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/>
      <c r="AJ48" s="79"/>
      <c r="AK48" s="135">
        <f t="shared" si="34"/>
        <v>0</v>
      </c>
      <c r="AL48" s="72"/>
      <c r="AM48" s="72"/>
      <c r="AN48" s="62">
        <f t="shared" si="42"/>
        <v>0</v>
      </c>
      <c r="AO48" s="15"/>
      <c r="AP48" s="15"/>
      <c r="AQ48" s="43">
        <f t="shared" si="43"/>
        <v>0</v>
      </c>
      <c r="AR48" s="72">
        <v>26.4</v>
      </c>
      <c r="AS48" s="72">
        <v>86.063999999999993</v>
      </c>
      <c r="AT48" s="62">
        <f t="shared" si="29"/>
        <v>112.464</v>
      </c>
      <c r="AU48" s="15"/>
      <c r="AV48" s="15"/>
      <c r="AW48" s="95">
        <f t="shared" si="31"/>
        <v>0</v>
      </c>
      <c r="AX48" s="101"/>
      <c r="AY48" s="61"/>
      <c r="AZ48" s="102">
        <f t="shared" si="24"/>
        <v>0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26.4</v>
      </c>
      <c r="BK48" s="103">
        <f t="shared" si="50"/>
        <v>542.49900000000002</v>
      </c>
      <c r="BL48" s="103">
        <f t="shared" si="46"/>
        <v>568.89900000000011</v>
      </c>
      <c r="BN48" s="34"/>
      <c r="BO48" s="34"/>
      <c r="BP48" s="34"/>
      <c r="BQ48" s="34"/>
    </row>
    <row r="49" spans="1:69" x14ac:dyDescent="0.2">
      <c r="A49" s="13">
        <v>44</v>
      </c>
      <c r="B49" s="72"/>
      <c r="C49" s="72"/>
      <c r="D49" s="62">
        <f t="shared" si="47"/>
        <v>0</v>
      </c>
      <c r="E49" s="15"/>
      <c r="F49" s="15"/>
      <c r="G49" s="43">
        <f t="shared" si="48"/>
        <v>0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/>
      <c r="R49" s="69"/>
      <c r="S49" s="43">
        <f t="shared" si="17"/>
        <v>0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/>
      <c r="AJ49" s="79"/>
      <c r="AK49" s="135">
        <f t="shared" si="34"/>
        <v>0</v>
      </c>
      <c r="AL49" s="72"/>
      <c r="AM49" s="72"/>
      <c r="AN49" s="62">
        <f t="shared" si="42"/>
        <v>0</v>
      </c>
      <c r="AO49" s="15"/>
      <c r="AP49" s="15"/>
      <c r="AQ49" s="43">
        <f t="shared" si="43"/>
        <v>0</v>
      </c>
      <c r="AR49" s="72">
        <v>10.56</v>
      </c>
      <c r="AS49" s="72">
        <v>68.64</v>
      </c>
      <c r="AT49" s="62">
        <f t="shared" si="29"/>
        <v>79.2</v>
      </c>
      <c r="AU49" s="15"/>
      <c r="AV49" s="15"/>
      <c r="AW49" s="95">
        <f t="shared" si="31"/>
        <v>0</v>
      </c>
      <c r="AX49" s="101"/>
      <c r="AY49" s="61"/>
      <c r="AZ49" s="102">
        <f t="shared" si="24"/>
        <v>0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10.56</v>
      </c>
      <c r="BK49" s="103">
        <f t="shared" si="50"/>
        <v>286.40500000000003</v>
      </c>
      <c r="BL49" s="103">
        <f t="shared" si="46"/>
        <v>296.96500000000003</v>
      </c>
      <c r="BN49" s="34"/>
      <c r="BO49" s="34"/>
      <c r="BP49" s="34"/>
      <c r="BQ49" s="34"/>
    </row>
    <row r="50" spans="1:69" x14ac:dyDescent="0.2">
      <c r="A50" s="13">
        <v>45</v>
      </c>
      <c r="B50" s="72"/>
      <c r="C50" s="72"/>
      <c r="D50" s="62">
        <f t="shared" si="47"/>
        <v>0</v>
      </c>
      <c r="E50" s="15"/>
      <c r="F50" s="15"/>
      <c r="G50" s="43">
        <f t="shared" si="48"/>
        <v>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/>
      <c r="R50" s="69"/>
      <c r="S50" s="43">
        <f t="shared" ref="S50:S51" si="52">Q50+R50</f>
        <v>0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/>
      <c r="AJ50" s="15"/>
      <c r="AK50" s="135">
        <f t="shared" si="34"/>
        <v>0</v>
      </c>
      <c r="AL50" s="72"/>
      <c r="AM50" s="72"/>
      <c r="AN50" s="62">
        <f t="shared" si="42"/>
        <v>0</v>
      </c>
      <c r="AO50" s="15"/>
      <c r="AP50" s="15"/>
      <c r="AQ50" s="43">
        <f t="shared" si="43"/>
        <v>0</v>
      </c>
      <c r="AR50" s="72">
        <v>0</v>
      </c>
      <c r="AS50" s="72">
        <v>36.96</v>
      </c>
      <c r="AT50" s="62">
        <f t="shared" si="29"/>
        <v>36.96</v>
      </c>
      <c r="AU50" s="15"/>
      <c r="AV50" s="15"/>
      <c r="AW50" s="95">
        <f t="shared" si="31"/>
        <v>0</v>
      </c>
      <c r="AX50" s="101"/>
      <c r="AY50" s="61"/>
      <c r="AZ50" s="102">
        <f t="shared" si="24"/>
        <v>0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0</v>
      </c>
      <c r="BK50" s="103">
        <f t="shared" si="50"/>
        <v>305.28249999999997</v>
      </c>
      <c r="BL50" s="103">
        <f t="shared" si="46"/>
        <v>305.28249999999997</v>
      </c>
      <c r="BN50" s="34"/>
      <c r="BO50" s="34"/>
      <c r="BP50" s="34"/>
      <c r="BQ50" s="34"/>
    </row>
    <row r="51" spans="1:69" x14ac:dyDescent="0.2">
      <c r="A51" s="13">
        <v>46</v>
      </c>
      <c r="B51" s="72"/>
      <c r="C51" s="72"/>
      <c r="D51" s="62">
        <f t="shared" si="47"/>
        <v>0</v>
      </c>
      <c r="E51" s="15"/>
      <c r="F51" s="15"/>
      <c r="G51" s="43">
        <f t="shared" si="48"/>
        <v>0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/>
      <c r="R51" s="69"/>
      <c r="S51" s="43">
        <f t="shared" si="52"/>
        <v>0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/>
      <c r="AJ51" s="15"/>
      <c r="AK51" s="135">
        <f t="shared" si="34"/>
        <v>0</v>
      </c>
      <c r="AL51" s="72"/>
      <c r="AM51" s="72"/>
      <c r="AN51" s="62">
        <f t="shared" si="42"/>
        <v>0</v>
      </c>
      <c r="AO51" s="15"/>
      <c r="AP51" s="15"/>
      <c r="AQ51" s="43">
        <f t="shared" si="43"/>
        <v>0</v>
      </c>
      <c r="AR51" s="72">
        <v>0</v>
      </c>
      <c r="AS51" s="72">
        <v>15.84</v>
      </c>
      <c r="AT51" s="62">
        <f t="shared" si="29"/>
        <v>15.84</v>
      </c>
      <c r="AU51" s="15"/>
      <c r="AV51" s="15"/>
      <c r="AW51" s="95">
        <f t="shared" si="31"/>
        <v>0</v>
      </c>
      <c r="AX51" s="101"/>
      <c r="AY51" s="61"/>
      <c r="AZ51" s="102">
        <f t="shared" si="24"/>
        <v>0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0</v>
      </c>
      <c r="BK51" s="103">
        <f t="shared" si="50"/>
        <v>207.82000000000002</v>
      </c>
      <c r="BL51" s="103">
        <f t="shared" si="46"/>
        <v>207.82000000000002</v>
      </c>
      <c r="BN51" s="34"/>
      <c r="BO51" s="34"/>
      <c r="BP51" s="34"/>
      <c r="BQ51" s="34"/>
    </row>
    <row r="52" spans="1:69" x14ac:dyDescent="0.2">
      <c r="A52" s="13">
        <v>47</v>
      </c>
      <c r="B52" s="72"/>
      <c r="C52" s="72"/>
      <c r="D52" s="62">
        <f t="shared" si="47"/>
        <v>0</v>
      </c>
      <c r="E52" s="15"/>
      <c r="F52" s="15"/>
      <c r="G52" s="43">
        <f t="shared" si="48"/>
        <v>0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/>
      <c r="R52" s="15"/>
      <c r="S52" s="43">
        <f t="shared" si="17"/>
        <v>0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/>
      <c r="AJ52" s="15"/>
      <c r="AK52" s="135">
        <f t="shared" si="34"/>
        <v>0</v>
      </c>
      <c r="AL52" s="72"/>
      <c r="AM52" s="72"/>
      <c r="AN52" s="62">
        <f t="shared" si="42"/>
        <v>0</v>
      </c>
      <c r="AO52" s="15"/>
      <c r="AP52" s="15"/>
      <c r="AQ52" s="43">
        <f t="shared" si="43"/>
        <v>0</v>
      </c>
      <c r="AR52" s="72">
        <v>0</v>
      </c>
      <c r="AS52" s="72">
        <v>10.56</v>
      </c>
      <c r="AT52" s="62">
        <f t="shared" si="29"/>
        <v>10.56</v>
      </c>
      <c r="AU52" s="15"/>
      <c r="AV52" s="15"/>
      <c r="AW52" s="95">
        <f t="shared" si="31"/>
        <v>0</v>
      </c>
      <c r="AX52" s="101"/>
      <c r="AY52" s="61"/>
      <c r="AZ52" s="102">
        <f t="shared" si="24"/>
        <v>0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0</v>
      </c>
      <c r="BK52" s="103">
        <f t="shared" si="50"/>
        <v>149.87</v>
      </c>
      <c r="BL52" s="103">
        <f t="shared" si="46"/>
        <v>149.87</v>
      </c>
      <c r="BN52" s="34"/>
      <c r="BO52" s="34"/>
      <c r="BP52" s="34"/>
      <c r="BQ52" s="34"/>
    </row>
    <row r="53" spans="1:69" x14ac:dyDescent="0.2">
      <c r="A53" s="13">
        <v>48</v>
      </c>
      <c r="B53" s="72"/>
      <c r="C53" s="72"/>
      <c r="D53" s="62">
        <f t="shared" si="47"/>
        <v>0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/>
      <c r="R53" s="15"/>
      <c r="S53" s="43">
        <f t="shared" si="17"/>
        <v>0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/>
      <c r="AJ53" s="15"/>
      <c r="AK53" s="135">
        <f t="shared" si="34"/>
        <v>0</v>
      </c>
      <c r="AL53" s="72"/>
      <c r="AM53" s="72"/>
      <c r="AN53" s="62">
        <f t="shared" si="42"/>
        <v>0</v>
      </c>
      <c r="AO53" s="15"/>
      <c r="AP53" s="15"/>
      <c r="AQ53" s="43">
        <f t="shared" si="43"/>
        <v>0</v>
      </c>
      <c r="AR53" s="72">
        <v>0</v>
      </c>
      <c r="AS53" s="72">
        <v>21.12</v>
      </c>
      <c r="AT53" s="62">
        <f t="shared" si="29"/>
        <v>21.12</v>
      </c>
      <c r="AU53" s="15"/>
      <c r="AV53" s="15"/>
      <c r="AW53" s="95">
        <f t="shared" si="31"/>
        <v>0</v>
      </c>
      <c r="AX53" s="101"/>
      <c r="AY53" s="61"/>
      <c r="AZ53" s="102">
        <f t="shared" si="24"/>
        <v>0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0</v>
      </c>
      <c r="BK53" s="103">
        <f t="shared" si="50"/>
        <v>136.66</v>
      </c>
      <c r="BL53" s="103">
        <f t="shared" si="46"/>
        <v>136.66</v>
      </c>
      <c r="BN53" s="34"/>
      <c r="BO53" s="34"/>
      <c r="BP53" s="34"/>
      <c r="BQ53" s="34"/>
    </row>
    <row r="54" spans="1:69" x14ac:dyDescent="0.2">
      <c r="A54" s="13">
        <v>49</v>
      </c>
      <c r="B54" s="72"/>
      <c r="C54" s="72"/>
      <c r="D54" s="62">
        <f t="shared" si="47"/>
        <v>0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/>
      <c r="R54" s="15"/>
      <c r="S54" s="43">
        <f t="shared" si="17"/>
        <v>0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/>
      <c r="AJ54" s="15"/>
      <c r="AK54" s="135">
        <f t="shared" si="34"/>
        <v>0</v>
      </c>
      <c r="AL54" s="72"/>
      <c r="AM54" s="72"/>
      <c r="AN54" s="62">
        <f t="shared" si="42"/>
        <v>0</v>
      </c>
      <c r="AO54" s="15"/>
      <c r="AP54" s="15"/>
      <c r="AQ54" s="43">
        <f t="shared" si="43"/>
        <v>0</v>
      </c>
      <c r="AR54" s="72"/>
      <c r="AS54" s="72"/>
      <c r="AT54" s="62">
        <f t="shared" si="29"/>
        <v>0</v>
      </c>
      <c r="AU54" s="15"/>
      <c r="AV54" s="15"/>
      <c r="AW54" s="95">
        <f t="shared" ref="AW54:AW55" si="53">AU55+AV55</f>
        <v>0</v>
      </c>
      <c r="AX54" s="101"/>
      <c r="AY54" s="61"/>
      <c r="AZ54" s="102">
        <f t="shared" si="24"/>
        <v>0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0</v>
      </c>
      <c r="BK54" s="103">
        <f t="shared" si="50"/>
        <v>194</v>
      </c>
      <c r="BL54" s="103">
        <f t="shared" si="46"/>
        <v>194</v>
      </c>
    </row>
    <row r="55" spans="1:69" x14ac:dyDescent="0.2">
      <c r="A55" s="13">
        <v>50</v>
      </c>
      <c r="B55" s="72"/>
      <c r="C55" s="72"/>
      <c r="D55" s="62">
        <f t="shared" si="47"/>
        <v>0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/>
      <c r="R55" s="15"/>
      <c r="S55" s="43">
        <f t="shared" si="17"/>
        <v>0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/>
      <c r="AM55" s="72"/>
      <c r="AN55" s="62">
        <f t="shared" si="42"/>
        <v>0</v>
      </c>
      <c r="AO55" s="15"/>
      <c r="AP55" s="15"/>
      <c r="AQ55" s="43">
        <f t="shared" si="43"/>
        <v>0</v>
      </c>
      <c r="AR55" s="72"/>
      <c r="AS55" s="72"/>
      <c r="AT55" s="62">
        <f t="shared" si="29"/>
        <v>0</v>
      </c>
      <c r="AU55" s="15"/>
      <c r="AV55" s="15"/>
      <c r="AW55" s="95">
        <f t="shared" si="53"/>
        <v>0</v>
      </c>
      <c r="AX55" s="101"/>
      <c r="AY55" s="61"/>
      <c r="AZ55" s="102">
        <f t="shared" si="24"/>
        <v>0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0</v>
      </c>
      <c r="BK55" s="103">
        <f t="shared" si="50"/>
        <v>198.57</v>
      </c>
      <c r="BL55" s="103">
        <f t="shared" si="46"/>
        <v>198.57</v>
      </c>
    </row>
    <row r="56" spans="1:69" x14ac:dyDescent="0.2">
      <c r="A56" s="13">
        <v>51</v>
      </c>
      <c r="B56" s="72"/>
      <c r="C56" s="72"/>
      <c r="D56" s="62">
        <f t="shared" si="47"/>
        <v>0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/>
      <c r="AM56" s="72"/>
      <c r="AN56" s="62">
        <f t="shared" si="42"/>
        <v>0</v>
      </c>
      <c r="AO56" s="15"/>
      <c r="AP56" s="15"/>
      <c r="AQ56" s="43">
        <f t="shared" si="43"/>
        <v>0</v>
      </c>
      <c r="AR56" s="72"/>
      <c r="AS56" s="72"/>
      <c r="AT56" s="62">
        <f t="shared" si="29"/>
        <v>0</v>
      </c>
      <c r="AU56" s="15"/>
      <c r="AV56" s="15"/>
      <c r="AW56" s="95"/>
      <c r="AX56" s="101"/>
      <c r="AY56" s="61"/>
      <c r="AZ56" s="102">
        <f t="shared" si="24"/>
        <v>0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0</v>
      </c>
      <c r="BK56" s="103">
        <f t="shared" si="50"/>
        <v>183.79</v>
      </c>
      <c r="BL56" s="103">
        <f t="shared" si="46"/>
        <v>183.79</v>
      </c>
    </row>
    <row r="57" spans="1:69" x14ac:dyDescent="0.2">
      <c r="A57" s="13">
        <v>52</v>
      </c>
      <c r="B57" s="72"/>
      <c r="C57" s="72"/>
      <c r="D57" s="62">
        <f t="shared" si="47"/>
        <v>0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/>
      <c r="AM57" s="72"/>
      <c r="AN57" s="62">
        <f t="shared" si="42"/>
        <v>0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/>
      <c r="AZ57" s="102">
        <f t="shared" si="24"/>
        <v>0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0</v>
      </c>
      <c r="BK57" s="103">
        <f t="shared" si="50"/>
        <v>117.62</v>
      </c>
      <c r="BL57" s="103">
        <f t="shared" si="46"/>
        <v>117.62</v>
      </c>
    </row>
    <row r="58" spans="1:69" x14ac:dyDescent="0.2">
      <c r="A58" s="17"/>
      <c r="B58" s="63">
        <f t="shared" ref="B58:AH58" si="54">SUM(B6:B57)</f>
        <v>3931.8754533058686</v>
      </c>
      <c r="C58" s="63">
        <f t="shared" si="54"/>
        <v>4560.0182487918619</v>
      </c>
      <c r="D58" s="63">
        <f t="shared" si="54"/>
        <v>8491.8937020977337</v>
      </c>
      <c r="E58" s="166">
        <f t="shared" si="54"/>
        <v>4071.25</v>
      </c>
      <c r="F58" s="166">
        <f t="shared" si="54"/>
        <v>6843.75</v>
      </c>
      <c r="G58" s="166">
        <f t="shared" si="54"/>
        <v>10915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5999.9618999999975</v>
      </c>
      <c r="S58" s="166">
        <f t="shared" si="54"/>
        <v>5999.9618999999975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0</v>
      </c>
      <c r="AD58" s="166">
        <f t="shared" si="54"/>
        <v>0</v>
      </c>
      <c r="AE58" s="166">
        <f t="shared" si="54"/>
        <v>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24948.5772</v>
      </c>
      <c r="AK58" s="166">
        <f t="shared" si="55"/>
        <v>28491.6597</v>
      </c>
      <c r="AL58" s="63">
        <f t="shared" si="55"/>
        <v>0</v>
      </c>
      <c r="AM58" s="63">
        <f t="shared" si="55"/>
        <v>6697</v>
      </c>
      <c r="AN58" s="63">
        <f t="shared" si="55"/>
        <v>6697</v>
      </c>
      <c r="AO58" s="166">
        <f t="shared" si="55"/>
        <v>0</v>
      </c>
      <c r="AP58" s="166">
        <f t="shared" si="55"/>
        <v>8313.4979999999996</v>
      </c>
      <c r="AQ58" s="166">
        <f t="shared" si="55"/>
        <v>8313.4979999999996</v>
      </c>
      <c r="AR58" s="63">
        <f t="shared" si="55"/>
        <v>6911.7840000000024</v>
      </c>
      <c r="AS58" s="63">
        <f t="shared" si="55"/>
        <v>11203.103999999999</v>
      </c>
      <c r="AT58" s="63">
        <f>SUM(AT11:AT57)</f>
        <v>18114.888000000003</v>
      </c>
      <c r="AU58" s="166">
        <f t="shared" si="55"/>
        <v>5390.3519999999999</v>
      </c>
      <c r="AV58" s="166">
        <f t="shared" si="55"/>
        <v>8969.9280000000017</v>
      </c>
      <c r="AW58" s="166">
        <f t="shared" si="55"/>
        <v>14360.28</v>
      </c>
      <c r="AX58" s="63">
        <f t="shared" si="55"/>
        <v>0</v>
      </c>
      <c r="AY58" s="63">
        <f t="shared" si="55"/>
        <v>2666.5</v>
      </c>
      <c r="AZ58" s="63">
        <f t="shared" si="55"/>
        <v>2666.5</v>
      </c>
      <c r="BA58" s="166">
        <f t="shared" si="55"/>
        <v>0</v>
      </c>
      <c r="BB58" s="166">
        <f t="shared" si="55"/>
        <v>5834.25</v>
      </c>
      <c r="BC58" s="166">
        <f t="shared" si="55"/>
        <v>5834.25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15578.666953305868</v>
      </c>
      <c r="BK58" s="63">
        <f t="shared" si="55"/>
        <v>96788.345008920893</v>
      </c>
      <c r="BL58" s="63">
        <f t="shared" si="55"/>
        <v>112367.01196222678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15" sqref="P1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0" sqref="F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>
      <selection activeCell="R9" sqref="R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2"/>
  <sheetViews>
    <sheetView topLeftCell="A4" workbookViewId="0">
      <pane xSplit="1" ySplit="5" topLeftCell="B22" activePane="bottomRight" state="frozen"/>
      <selection activeCell="A4" sqref="A4"/>
      <selection pane="topRight" activeCell="B4" sqref="B4"/>
      <selection pane="bottomLeft" activeCell="A7" sqref="A7"/>
      <selection pane="bottomRight" activeCell="M44" sqref="M44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4" x14ac:dyDescent="0.2">
      <c r="F1" s="39" t="s">
        <v>19</v>
      </c>
    </row>
    <row r="3" spans="1:34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4" spans="1:34" x14ac:dyDescent="0.2">
      <c r="B4" s="73"/>
      <c r="C4" s="73"/>
      <c r="D4" s="73"/>
      <c r="E4" s="73"/>
      <c r="F4" s="75" t="s">
        <v>70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thickBot="1" x14ac:dyDescent="0.25">
      <c r="A6" s="1"/>
      <c r="B6" s="193" t="s">
        <v>0</v>
      </c>
      <c r="C6" s="194"/>
      <c r="D6" s="195"/>
      <c r="E6" s="193" t="s">
        <v>1</v>
      </c>
      <c r="F6" s="194"/>
      <c r="G6" s="195"/>
      <c r="H6" s="193" t="s">
        <v>2</v>
      </c>
      <c r="I6" s="194"/>
      <c r="J6" s="195"/>
      <c r="K6" s="193" t="s">
        <v>3</v>
      </c>
      <c r="L6" s="194"/>
      <c r="M6" s="195"/>
      <c r="N6" s="193" t="s">
        <v>4</v>
      </c>
      <c r="O6" s="194"/>
      <c r="P6" s="195"/>
      <c r="Q6" s="193" t="s">
        <v>5</v>
      </c>
      <c r="R6" s="194"/>
      <c r="S6" s="195"/>
      <c r="T6" s="193" t="s">
        <v>6</v>
      </c>
      <c r="U6" s="194"/>
      <c r="V6" s="195"/>
      <c r="W6" s="193" t="s">
        <v>7</v>
      </c>
      <c r="X6" s="194"/>
      <c r="Y6" s="195"/>
      <c r="Z6" s="110"/>
      <c r="AA6" s="37" t="s">
        <v>49</v>
      </c>
      <c r="AB6" s="38"/>
      <c r="AC6" s="110"/>
      <c r="AD6" s="37" t="s">
        <v>42</v>
      </c>
      <c r="AE6" s="38"/>
      <c r="AF6" s="193" t="s">
        <v>8</v>
      </c>
      <c r="AG6" s="194"/>
      <c r="AH6" s="195"/>
    </row>
    <row r="7" spans="1:34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4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4" x14ac:dyDescent="0.2">
      <c r="A9" s="83">
        <v>1</v>
      </c>
      <c r="B9" s="181">
        <v>275</v>
      </c>
      <c r="C9" s="179">
        <v>232.5</v>
      </c>
      <c r="D9" s="180">
        <f t="shared" ref="D9:D56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59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4">
        <v>12.75</v>
      </c>
      <c r="R9" s="185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8" si="6">T9+U9</f>
        <v>941.45675000000006</v>
      </c>
      <c r="W9" s="140"/>
      <c r="X9" s="69"/>
      <c r="Y9" s="137">
        <f t="shared" ref="Y9:Y57" si="7">SUM(W9:X9)</f>
        <v>0</v>
      </c>
      <c r="Z9" s="143">
        <v>0</v>
      </c>
      <c r="AA9" s="189">
        <v>187.75</v>
      </c>
      <c r="AB9" s="183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4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4">
        <v>31.75</v>
      </c>
      <c r="R10" s="185">
        <v>1.5</v>
      </c>
      <c r="S10" s="183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43">
        <v>0</v>
      </c>
      <c r="AA10" s="189">
        <v>217.75</v>
      </c>
      <c r="AB10" s="183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4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4">
        <v>14.5</v>
      </c>
      <c r="R11" s="185">
        <v>0</v>
      </c>
      <c r="S11" s="183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43">
        <v>0</v>
      </c>
      <c r="AA11" s="189">
        <v>108.25</v>
      </c>
      <c r="AB11" s="183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4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4">
        <v>0</v>
      </c>
      <c r="R12" s="186">
        <v>0</v>
      </c>
      <c r="S12" s="183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43">
        <v>0</v>
      </c>
      <c r="AA12" s="189">
        <v>102.25</v>
      </c>
      <c r="AB12" s="183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4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315.70659999999992</v>
      </c>
      <c r="J13" s="180">
        <f t="shared" ref="J13" si="24">SUM(H13:I13)</f>
        <v>315.70659999999992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2">
        <v>21.12</v>
      </c>
      <c r="R13" s="179">
        <v>5.28</v>
      </c>
      <c r="S13" s="183">
        <f t="shared" si="5"/>
        <v>26.400000000000002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43">
        <v>0</v>
      </c>
      <c r="AA13" s="189">
        <v>215.75</v>
      </c>
      <c r="AB13" s="183">
        <f t="shared" si="8"/>
        <v>215.75</v>
      </c>
      <c r="AC13" s="144"/>
      <c r="AD13" s="15"/>
      <c r="AE13" s="137">
        <f t="shared" si="9"/>
        <v>0</v>
      </c>
      <c r="AF13" s="141">
        <f t="shared" si="10"/>
        <v>527.37</v>
      </c>
      <c r="AG13" s="14">
        <f t="shared" si="11"/>
        <v>2148.8588500000001</v>
      </c>
      <c r="AH13" s="142">
        <f t="shared" si="12"/>
        <v>2676.22885</v>
      </c>
    </row>
    <row r="14" spans="1:34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344.46759999999989</v>
      </c>
      <c r="J14" s="180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2">
        <v>36.96</v>
      </c>
      <c r="R14" s="179">
        <v>0</v>
      </c>
      <c r="S14" s="183">
        <f t="shared" si="5"/>
        <v>36.96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43">
        <v>0</v>
      </c>
      <c r="AA14" s="189">
        <v>243.25</v>
      </c>
      <c r="AB14" s="183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447.21</v>
      </c>
      <c r="AG14" s="14">
        <f t="shared" si="11"/>
        <v>2171.7730999999999</v>
      </c>
      <c r="AH14" s="142">
        <f t="shared" si="12"/>
        <v>2618.9830999999999</v>
      </c>
    </row>
    <row r="15" spans="1:34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355.32879999999983</v>
      </c>
      <c r="J15" s="180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2">
        <v>58.69100000000001</v>
      </c>
      <c r="R15" s="179">
        <v>10.56</v>
      </c>
      <c r="S15" s="183">
        <f t="shared" si="5"/>
        <v>69.251000000000005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39">
        <v>0</v>
      </c>
      <c r="AA15" s="190">
        <v>283.5</v>
      </c>
      <c r="AB15" s="183">
        <f t="shared" si="8"/>
        <v>283.5</v>
      </c>
      <c r="AC15" s="144"/>
      <c r="AD15" s="15"/>
      <c r="AE15" s="137">
        <f t="shared" si="9"/>
        <v>0</v>
      </c>
      <c r="AF15" s="141">
        <f t="shared" si="10"/>
        <v>530.94100000000003</v>
      </c>
      <c r="AG15" s="14">
        <f t="shared" si="11"/>
        <v>2229.5845499999996</v>
      </c>
      <c r="AH15" s="142">
        <f t="shared" si="12"/>
        <v>2760.5255499999994</v>
      </c>
    </row>
    <row r="16" spans="1:34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287.48009999999988</v>
      </c>
      <c r="J16" s="180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2">
        <v>71.777000000000001</v>
      </c>
      <c r="R16" s="179">
        <v>15.84</v>
      </c>
      <c r="S16" s="183">
        <f t="shared" si="5"/>
        <v>87.617000000000004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39">
        <v>0</v>
      </c>
      <c r="AA16" s="190">
        <v>271.25</v>
      </c>
      <c r="AB16" s="183">
        <f t="shared" si="8"/>
        <v>271.25</v>
      </c>
      <c r="AC16" s="144"/>
      <c r="AD16" s="15"/>
      <c r="AE16" s="137">
        <f t="shared" si="9"/>
        <v>0</v>
      </c>
      <c r="AF16" s="141">
        <f t="shared" si="10"/>
        <v>641.02700000000004</v>
      </c>
      <c r="AG16" s="14">
        <f t="shared" si="11"/>
        <v>1961.8025999999998</v>
      </c>
      <c r="AH16" s="142">
        <f t="shared" si="12"/>
        <v>2602.8296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440.68399999999963</v>
      </c>
      <c r="J17" s="180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2">
        <v>115.22500000000001</v>
      </c>
      <c r="R17" s="179">
        <v>15.84</v>
      </c>
      <c r="S17" s="183">
        <f t="shared" si="5"/>
        <v>131.065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39">
        <v>0</v>
      </c>
      <c r="AA17" s="190">
        <v>286</v>
      </c>
      <c r="AB17" s="183">
        <f t="shared" si="8"/>
        <v>286</v>
      </c>
      <c r="AC17" s="144"/>
      <c r="AD17" s="15"/>
      <c r="AE17" s="137">
        <f t="shared" si="9"/>
        <v>0</v>
      </c>
      <c r="AF17" s="141">
        <f t="shared" si="10"/>
        <v>370.72500000000002</v>
      </c>
      <c r="AG17" s="14">
        <f t="shared" si="11"/>
        <v>2183.9312499999996</v>
      </c>
      <c r="AH17" s="142">
        <f t="shared" si="12"/>
        <v>2554.6562499999995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268.15659999999997</v>
      </c>
      <c r="J18" s="180">
        <f t="shared" ref="J18" si="36">SUM(H18:I18)</f>
        <v>268.15659999999997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2">
        <v>76.168000000000006</v>
      </c>
      <c r="R18" s="179">
        <v>15.84</v>
      </c>
      <c r="S18" s="183">
        <f t="shared" si="5"/>
        <v>92.00800000000001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39">
        <v>0</v>
      </c>
      <c r="AA18" s="190">
        <v>407.75</v>
      </c>
      <c r="AB18" s="183">
        <f t="shared" si="8"/>
        <v>407.75</v>
      </c>
      <c r="AC18" s="144"/>
      <c r="AD18" s="15"/>
      <c r="AE18" s="137">
        <f t="shared" si="9"/>
        <v>0</v>
      </c>
      <c r="AF18" s="141">
        <f t="shared" si="10"/>
        <v>398.66800000000001</v>
      </c>
      <c r="AG18" s="14">
        <f t="shared" si="11"/>
        <v>2095.4760999999999</v>
      </c>
      <c r="AH18" s="142">
        <f t="shared" si="12"/>
        <v>2494.1441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420.78939999999989</v>
      </c>
      <c r="J19" s="180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2">
        <v>99.022000000000006</v>
      </c>
      <c r="R19" s="179">
        <v>52.800000000000004</v>
      </c>
      <c r="S19" s="183">
        <f t="shared" si="5"/>
        <v>151.822</v>
      </c>
      <c r="T19" s="181">
        <v>0</v>
      </c>
      <c r="U19" s="179">
        <v>243.05</v>
      </c>
      <c r="V19" s="180">
        <f t="shared" ref="V19" si="40">T19+U19</f>
        <v>243.05</v>
      </c>
      <c r="W19" s="139"/>
      <c r="X19" s="70"/>
      <c r="Y19" s="137">
        <f t="shared" si="7"/>
        <v>0</v>
      </c>
      <c r="Z19" s="139">
        <v>0</v>
      </c>
      <c r="AA19" s="190">
        <v>410.5</v>
      </c>
      <c r="AB19" s="183">
        <f t="shared" si="8"/>
        <v>410.5</v>
      </c>
      <c r="AC19" s="144"/>
      <c r="AD19" s="15"/>
      <c r="AE19" s="137">
        <f t="shared" si="9"/>
        <v>0</v>
      </c>
      <c r="AF19" s="141">
        <f t="shared" si="10"/>
        <v>419.77199999999999</v>
      </c>
      <c r="AG19" s="14">
        <f t="shared" si="11"/>
        <v>2232.6394</v>
      </c>
      <c r="AH19" s="142">
        <f t="shared" si="12"/>
        <v>2652.4114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352.45060000000007</v>
      </c>
      <c r="J20" s="180">
        <f t="shared" ref="J20" si="41">SUM(H20:I20)</f>
        <v>352.45060000000007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2">
        <v>114.18199999999999</v>
      </c>
      <c r="R20" s="179">
        <v>105.60000000000001</v>
      </c>
      <c r="S20" s="183">
        <f t="shared" si="5"/>
        <v>219.78199999999998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50.16</v>
      </c>
      <c r="X20" s="179">
        <v>80.256</v>
      </c>
      <c r="Y20" s="180">
        <f t="shared" si="7"/>
        <v>130.416</v>
      </c>
      <c r="Z20" s="144">
        <v>0</v>
      </c>
      <c r="AA20" s="14">
        <v>399</v>
      </c>
      <c r="AB20" s="183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456.66399999999999</v>
      </c>
      <c r="AG20" s="14">
        <f t="shared" si="11"/>
        <v>2452.0721000000003</v>
      </c>
      <c r="AH20" s="142">
        <f t="shared" si="12"/>
        <v>2908.7361000000001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199.73279999999997</v>
      </c>
      <c r="J21" s="180">
        <f t="shared" ref="J21:J23" si="44">SUM(H21:I21)</f>
        <v>199.73279999999997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2">
        <v>122.40750000000001</v>
      </c>
      <c r="R21" s="179">
        <v>121.44000000000001</v>
      </c>
      <c r="S21" s="183">
        <f t="shared" si="5"/>
        <v>243.84750000000003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40.92</v>
      </c>
      <c r="X21" s="179">
        <v>115.896</v>
      </c>
      <c r="Y21" s="180">
        <f t="shared" si="7"/>
        <v>156.816</v>
      </c>
      <c r="Z21" s="144">
        <v>0</v>
      </c>
      <c r="AA21" s="14">
        <v>397.75</v>
      </c>
      <c r="AB21" s="183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353.14950000000005</v>
      </c>
      <c r="AG21" s="14">
        <f t="shared" si="11"/>
        <v>2446.4900500000003</v>
      </c>
      <c r="AH21" s="142">
        <f t="shared" si="12"/>
        <v>2799.6395500000003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286.87279999999976</v>
      </c>
      <c r="J22" s="180">
        <f t="shared" si="44"/>
        <v>286.87279999999976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2">
        <v>180.18</v>
      </c>
      <c r="R22" s="179">
        <v>271.92</v>
      </c>
      <c r="S22" s="183">
        <f t="shared" si="5"/>
        <v>452.1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144.93600000000001</v>
      </c>
      <c r="X22" s="179">
        <v>295.68</v>
      </c>
      <c r="Y22" s="180">
        <f t="shared" si="7"/>
        <v>440.61599999999999</v>
      </c>
      <c r="Z22" s="144">
        <v>0</v>
      </c>
      <c r="AA22" s="14">
        <v>317.25</v>
      </c>
      <c r="AB22" s="183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457.93799999999999</v>
      </c>
      <c r="AG22" s="14">
        <f t="shared" si="11"/>
        <v>2951.8527999999997</v>
      </c>
      <c r="AH22" s="142">
        <f t="shared" si="12"/>
        <v>3409.7907999999998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347.51679999999982</v>
      </c>
      <c r="J23" s="180">
        <f t="shared" si="44"/>
        <v>347.51679999999982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2">
        <v>213.85</v>
      </c>
      <c r="R23" s="179">
        <v>264</v>
      </c>
      <c r="S23" s="183">
        <f t="shared" si="5"/>
        <v>477.85</v>
      </c>
      <c r="T23" s="181">
        <v>0</v>
      </c>
      <c r="U23" s="179">
        <v>112.5</v>
      </c>
      <c r="V23" s="180">
        <f t="shared" ref="V23" si="49">T23+U23</f>
        <v>112.5</v>
      </c>
      <c r="W23" s="181">
        <v>178.99199999999999</v>
      </c>
      <c r="X23" s="179">
        <v>440.88</v>
      </c>
      <c r="Y23" s="180">
        <f t="shared" ref="Y23" si="50">SUM(W23:X23)</f>
        <v>619.87199999999996</v>
      </c>
      <c r="Z23" s="144">
        <v>0</v>
      </c>
      <c r="AA23" s="14">
        <v>0</v>
      </c>
      <c r="AB23" s="183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516.68200000000002</v>
      </c>
      <c r="AG23" s="14">
        <f t="shared" si="11"/>
        <v>2205.1968000000002</v>
      </c>
      <c r="AH23" s="142">
        <f t="shared" si="12"/>
        <v>2721.8788000000004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182.53509999999997</v>
      </c>
      <c r="J24" s="180">
        <f t="shared" ref="J24" si="52">SUM(H24:I24)</f>
        <v>182.53509999999997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7">
        <v>221.75</v>
      </c>
      <c r="R24" s="179">
        <v>871.5</v>
      </c>
      <c r="S24" s="188">
        <f t="shared" si="5"/>
        <v>1093.25</v>
      </c>
      <c r="T24" s="181">
        <v>0</v>
      </c>
      <c r="U24" s="179">
        <v>27.52</v>
      </c>
      <c r="V24" s="180">
        <f t="shared" ref="V24" si="53">T24+U24</f>
        <v>27.52</v>
      </c>
      <c r="W24" s="181">
        <v>240.24</v>
      </c>
      <c r="X24" s="179">
        <v>508.72800000000001</v>
      </c>
      <c r="Y24" s="180">
        <f t="shared" ref="Y24" si="54">SUM(W24:X24)</f>
        <v>748.96800000000007</v>
      </c>
      <c r="Z24" s="144">
        <v>0</v>
      </c>
      <c r="AA24" s="14">
        <v>267</v>
      </c>
      <c r="AB24" s="183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538.87</v>
      </c>
      <c r="AG24" s="14">
        <f t="shared" si="11"/>
        <v>2871.2330999999999</v>
      </c>
      <c r="AH24" s="142">
        <f t="shared" si="12"/>
        <v>3410.1030999999998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90.960699999999989</v>
      </c>
      <c r="J25" s="180">
        <f t="shared" ref="J25" si="56">SUM(H25:I25)</f>
        <v>90.960699999999989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7">
        <v>345.75</v>
      </c>
      <c r="R25" s="179">
        <v>1130</v>
      </c>
      <c r="S25" s="188">
        <f t="shared" ref="S25:S26" si="57">Q25+R25</f>
        <v>1475.75</v>
      </c>
      <c r="T25" s="181">
        <v>0</v>
      </c>
      <c r="U25" s="179">
        <v>165</v>
      </c>
      <c r="V25" s="180">
        <f t="shared" ref="V25" si="58">T25+U25</f>
        <v>165</v>
      </c>
      <c r="W25" s="181">
        <v>182.952</v>
      </c>
      <c r="X25" s="179">
        <v>434.54399999999998</v>
      </c>
      <c r="Y25" s="180">
        <f t="shared" si="7"/>
        <v>617.49599999999998</v>
      </c>
      <c r="Z25" s="144">
        <v>0</v>
      </c>
      <c r="AA25" s="14">
        <v>305.5</v>
      </c>
      <c r="AB25" s="183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612.327</v>
      </c>
      <c r="AG25" s="14">
        <f t="shared" si="11"/>
        <v>3227.3296999999998</v>
      </c>
      <c r="AH25" s="142">
        <f t="shared" si="12"/>
        <v>3839.6566999999995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13.6</v>
      </c>
      <c r="J26" s="180">
        <f t="shared" ref="J26" si="59">SUM(H26:I26)</f>
        <v>13.6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7">
        <v>353.75</v>
      </c>
      <c r="R26" s="179">
        <v>1698.5</v>
      </c>
      <c r="S26" s="188">
        <f t="shared" si="57"/>
        <v>2052.25</v>
      </c>
      <c r="T26" s="181">
        <v>0</v>
      </c>
      <c r="U26" s="179">
        <v>49.68</v>
      </c>
      <c r="V26" s="180">
        <f t="shared" ref="V26" si="60">T26+U26</f>
        <v>49.68</v>
      </c>
      <c r="W26" s="181">
        <v>204.33600000000001</v>
      </c>
      <c r="X26" s="179">
        <v>505.82400000000001</v>
      </c>
      <c r="Y26" s="180">
        <f t="shared" si="7"/>
        <v>710.16000000000008</v>
      </c>
      <c r="Z26" s="144">
        <v>0</v>
      </c>
      <c r="AA26" s="14">
        <v>288.75</v>
      </c>
      <c r="AB26" s="183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639.45488</v>
      </c>
      <c r="AG26" s="14">
        <f t="shared" si="11"/>
        <v>3541.375</v>
      </c>
      <c r="AH26" s="142">
        <f t="shared" si="12"/>
        <v>4180.8298800000002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16.37</v>
      </c>
      <c r="J27" s="180">
        <f t="shared" ref="J27:J28" si="61">SUM(H27:I27)</f>
        <v>16.37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7">
        <v>316.75</v>
      </c>
      <c r="R27" s="179">
        <v>2039.5</v>
      </c>
      <c r="S27" s="188">
        <f t="shared" ref="S27:S29" si="62">Q27+R27</f>
        <v>2356.25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315.48</v>
      </c>
      <c r="X27" s="179">
        <v>634.39200000000005</v>
      </c>
      <c r="Y27" s="180">
        <f t="shared" si="7"/>
        <v>949.87200000000007</v>
      </c>
      <c r="Z27" s="144"/>
      <c r="AA27" s="14">
        <v>195.75</v>
      </c>
      <c r="AB27" s="183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740.99847999999997</v>
      </c>
      <c r="AG27" s="14">
        <f t="shared" si="11"/>
        <v>3396.5450000000001</v>
      </c>
      <c r="AH27" s="142">
        <f t="shared" si="12"/>
        <v>4137.5434800000003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0</v>
      </c>
      <c r="J28" s="180">
        <f t="shared" si="61"/>
        <v>0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7">
        <v>269.25</v>
      </c>
      <c r="R28" s="179">
        <v>2381.25</v>
      </c>
      <c r="S28" s="188">
        <f t="shared" si="62"/>
        <v>2650.5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430.84800000000001</v>
      </c>
      <c r="X28" s="179">
        <v>669.50400000000002</v>
      </c>
      <c r="Y28" s="180">
        <f t="shared" si="7"/>
        <v>1100.3520000000001</v>
      </c>
      <c r="Z28" s="144"/>
      <c r="AA28" s="14">
        <v>195.5</v>
      </c>
      <c r="AB28" s="183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819.90131999999994</v>
      </c>
      <c r="AG28" s="14">
        <f t="shared" si="11"/>
        <v>3687.8139999999999</v>
      </c>
      <c r="AH28" s="142">
        <f t="shared" si="12"/>
        <v>4507.7153199999993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5.7480000000000002</v>
      </c>
      <c r="J29" s="180">
        <f t="shared" ref="J29" si="63">SUM(H29:I29)</f>
        <v>5.7480000000000002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7">
        <v>206</v>
      </c>
      <c r="R29" s="179">
        <v>2038</v>
      </c>
      <c r="S29" s="188">
        <f t="shared" si="62"/>
        <v>2244</v>
      </c>
      <c r="T29" s="181">
        <v>0</v>
      </c>
      <c r="U29" s="179">
        <v>11</v>
      </c>
      <c r="V29" s="180">
        <f t="shared" ref="V29" si="64">T29+U29</f>
        <v>11</v>
      </c>
      <c r="W29" s="181">
        <v>488.928</v>
      </c>
      <c r="X29" s="179">
        <v>671.35199999999998</v>
      </c>
      <c r="Y29" s="180">
        <f t="shared" si="7"/>
        <v>1160.28</v>
      </c>
      <c r="Z29" s="144"/>
      <c r="AA29" s="14">
        <v>275.75</v>
      </c>
      <c r="AB29" s="183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820.43624</v>
      </c>
      <c r="AG29" s="14">
        <f t="shared" si="11"/>
        <v>3251.2339999999999</v>
      </c>
      <c r="AH29" s="142">
        <f t="shared" si="12"/>
        <v>4071.6702399999999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5.7249999999999996</v>
      </c>
      <c r="J30" s="180">
        <f t="shared" ref="J30:J31" si="65">SUM(H30:I30)</f>
        <v>5.7249999999999996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7">
        <v>116.25</v>
      </c>
      <c r="R30" s="179">
        <v>2426.25</v>
      </c>
      <c r="S30" s="188">
        <f t="shared" ref="S30" si="66">Q30+R30</f>
        <v>2542.5</v>
      </c>
      <c r="T30" s="181">
        <v>0</v>
      </c>
      <c r="U30" s="179">
        <v>0</v>
      </c>
      <c r="V30" s="180">
        <f t="shared" ref="V30" si="67">T30+U30</f>
        <v>0</v>
      </c>
      <c r="W30" s="181">
        <v>394.416</v>
      </c>
      <c r="X30" s="179">
        <v>609.57600000000002</v>
      </c>
      <c r="Y30" s="180">
        <f t="shared" si="7"/>
        <v>1003.992</v>
      </c>
      <c r="Z30" s="144"/>
      <c r="AA30" s="14">
        <v>221.75</v>
      </c>
      <c r="AB30" s="183">
        <f t="shared" si="8"/>
        <v>221.75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658.99392</v>
      </c>
      <c r="AG30" s="14">
        <f t="shared" si="11"/>
        <v>3544.9770000000003</v>
      </c>
      <c r="AH30" s="142">
        <f t="shared" si="12"/>
        <v>4203.9709200000007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0.33500000000000002</v>
      </c>
      <c r="J31" s="180">
        <f t="shared" si="65"/>
        <v>0.33500000000000002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7">
        <v>126.75</v>
      </c>
      <c r="R31" s="179">
        <v>2109.25</v>
      </c>
      <c r="S31" s="188">
        <f t="shared" ref="S31" si="68">Q31+R31</f>
        <v>2236</v>
      </c>
      <c r="T31" s="181">
        <v>0</v>
      </c>
      <c r="U31" s="179">
        <v>0</v>
      </c>
      <c r="V31" s="180">
        <f t="shared" ref="V31" si="69">T31+U31</f>
        <v>0</v>
      </c>
      <c r="W31" s="181">
        <v>503.18400000000003</v>
      </c>
      <c r="X31" s="179">
        <v>730.22400000000005</v>
      </c>
      <c r="Y31" s="180">
        <f t="shared" si="7"/>
        <v>1233.4080000000001</v>
      </c>
      <c r="Z31" s="144"/>
      <c r="AA31" s="14">
        <v>157.75</v>
      </c>
      <c r="AB31" s="183">
        <f t="shared" si="8"/>
        <v>157.75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772.55700000000002</v>
      </c>
      <c r="AG31" s="14">
        <f t="shared" si="11"/>
        <v>3225.4150000000004</v>
      </c>
      <c r="AH31" s="142">
        <f t="shared" si="12"/>
        <v>3997.9720000000007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7">
        <v>213.75</v>
      </c>
      <c r="R32" s="179">
        <v>2040.75</v>
      </c>
      <c r="S32" s="188">
        <f t="shared" ref="S32" si="71">Q32+R32</f>
        <v>2254.5</v>
      </c>
      <c r="T32" s="181">
        <v>0</v>
      </c>
      <c r="U32" s="179">
        <v>0</v>
      </c>
      <c r="V32" s="180">
        <f t="shared" ref="V32" si="72">T32+U32</f>
        <v>0</v>
      </c>
      <c r="W32" s="181">
        <v>462.26400000000001</v>
      </c>
      <c r="X32" s="179">
        <v>682.17600000000004</v>
      </c>
      <c r="Y32" s="180">
        <f t="shared" si="7"/>
        <v>1144.44</v>
      </c>
      <c r="Z32" s="144"/>
      <c r="AA32" s="14">
        <v>78.5</v>
      </c>
      <c r="AB32" s="183">
        <f t="shared" si="8"/>
        <v>78.5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801.52224000000001</v>
      </c>
      <c r="AG32" s="14">
        <f t="shared" si="11"/>
        <v>2881.6460000000002</v>
      </c>
      <c r="AH32" s="142">
        <f t="shared" si="12"/>
        <v>3683.16824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7">
        <v>121.5</v>
      </c>
      <c r="R33" s="179">
        <v>1753</v>
      </c>
      <c r="S33" s="188">
        <f t="shared" ref="S33" si="74">Q33+R33</f>
        <v>1874.5</v>
      </c>
      <c r="T33" s="139"/>
      <c r="U33" s="70"/>
      <c r="V33" s="137">
        <f t="shared" si="6"/>
        <v>0</v>
      </c>
      <c r="W33" s="181">
        <v>479.952</v>
      </c>
      <c r="X33" s="179">
        <v>649.17600000000004</v>
      </c>
      <c r="Y33" s="180">
        <f t="shared" si="7"/>
        <v>1129.1280000000002</v>
      </c>
      <c r="Z33" s="144"/>
      <c r="AA33" s="15">
        <v>50.363</v>
      </c>
      <c r="AB33" s="138">
        <f t="shared" si="8"/>
        <v>50.363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738.37008000000003</v>
      </c>
      <c r="AG33" s="14">
        <f t="shared" si="11"/>
        <v>2608.107</v>
      </c>
      <c r="AH33" s="142">
        <f t="shared" si="12"/>
        <v>3346.4770800000001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4.37</v>
      </c>
      <c r="J34" s="180">
        <f t="shared" si="2"/>
        <v>4.37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7">
        <v>63.25</v>
      </c>
      <c r="R34" s="179">
        <v>1526</v>
      </c>
      <c r="S34" s="188">
        <f t="shared" ref="S34" si="75">Q34+R34</f>
        <v>1589.25</v>
      </c>
      <c r="T34" s="140"/>
      <c r="U34" s="69"/>
      <c r="V34" s="137">
        <f t="shared" si="6"/>
        <v>0</v>
      </c>
      <c r="W34" s="181">
        <v>446.42399999999998</v>
      </c>
      <c r="X34" s="179">
        <v>685.08</v>
      </c>
      <c r="Y34" s="180">
        <f t="shared" si="7"/>
        <v>1131.5039999999999</v>
      </c>
      <c r="Z34" s="144"/>
      <c r="AA34" s="15">
        <v>86.397749999999988</v>
      </c>
      <c r="AB34" s="138">
        <f t="shared" si="8"/>
        <v>86.397749999999988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646.59208000000001</v>
      </c>
      <c r="AG34" s="14">
        <f t="shared" si="11"/>
        <v>2457.4157500000001</v>
      </c>
      <c r="AH34" s="142">
        <f t="shared" si="12"/>
        <v>3104.00783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7">
        <v>63.25</v>
      </c>
      <c r="R35" s="179">
        <v>1497</v>
      </c>
      <c r="S35" s="188">
        <f t="shared" ref="S35" si="76">Q35+R35</f>
        <v>1560.25</v>
      </c>
      <c r="T35" s="140"/>
      <c r="U35" s="69"/>
      <c r="V35" s="137">
        <f t="shared" si="6"/>
        <v>0</v>
      </c>
      <c r="W35" s="181">
        <v>451.70400000000001</v>
      </c>
      <c r="X35" s="179">
        <v>653.66399999999999</v>
      </c>
      <c r="Y35" s="180">
        <f t="shared" si="7"/>
        <v>1105.3679999999999</v>
      </c>
      <c r="Z35" s="144"/>
      <c r="AA35" s="15">
        <v>265.93774999999994</v>
      </c>
      <c r="AB35" s="138">
        <f t="shared" si="8"/>
        <v>265.93774999999994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634.75731999999994</v>
      </c>
      <c r="AG35" s="14">
        <f t="shared" si="11"/>
        <v>2593.6977499999998</v>
      </c>
      <c r="AH35" s="142">
        <f t="shared" si="12"/>
        <v>3228.45507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3.2500000000000001E-2</v>
      </c>
      <c r="J36" s="180">
        <f t="shared" ref="J36" si="77">SUM(H36:I36)</f>
        <v>3.2500000000000001E-2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7">
        <v>68.5</v>
      </c>
      <c r="R36" s="179">
        <v>1541.75</v>
      </c>
      <c r="S36" s="188">
        <f t="shared" ref="S36" si="78">Q36+R36</f>
        <v>1610.25</v>
      </c>
      <c r="T36" s="140"/>
      <c r="U36" s="69"/>
      <c r="V36" s="137">
        <f t="shared" si="6"/>
        <v>0</v>
      </c>
      <c r="W36" s="181">
        <v>374.61599999999999</v>
      </c>
      <c r="X36" s="179">
        <v>602.976</v>
      </c>
      <c r="Y36" s="180">
        <f t="shared" si="7"/>
        <v>977.59199999999998</v>
      </c>
      <c r="Z36" s="144"/>
      <c r="AA36" s="15">
        <v>108.53725</v>
      </c>
      <c r="AB36" s="138">
        <f t="shared" si="8"/>
        <v>108.53725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545.80456000000004</v>
      </c>
      <c r="AG36" s="14">
        <f t="shared" si="11"/>
        <v>2441.1557499999999</v>
      </c>
      <c r="AH36" s="142">
        <f t="shared" si="12"/>
        <v>2986.9603099999999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39">
        <v>0</v>
      </c>
      <c r="I37" s="70">
        <v>178.48360000000002</v>
      </c>
      <c r="J37" s="137">
        <f t="shared" si="2"/>
        <v>178.48360000000002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7">
        <v>68.75</v>
      </c>
      <c r="R37" s="179">
        <v>1623.5</v>
      </c>
      <c r="S37" s="188">
        <f t="shared" ref="S37" si="79">Q37+R37</f>
        <v>1692.25</v>
      </c>
      <c r="T37" s="140"/>
      <c r="U37" s="69"/>
      <c r="V37" s="137">
        <f t="shared" si="6"/>
        <v>0</v>
      </c>
      <c r="W37" s="139">
        <v>405.50400000000002</v>
      </c>
      <c r="X37" s="70">
        <v>594</v>
      </c>
      <c r="Y37" s="137">
        <f t="shared" si="7"/>
        <v>999.50400000000002</v>
      </c>
      <c r="Z37" s="144"/>
      <c r="AA37" s="15">
        <v>69.239499999999992</v>
      </c>
      <c r="AB37" s="138">
        <f t="shared" si="8"/>
        <v>69.239499999999992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548.41795999999999</v>
      </c>
      <c r="AG37" s="14">
        <f t="shared" si="11"/>
        <v>2696.1391000000003</v>
      </c>
      <c r="AH37" s="142">
        <f t="shared" si="12"/>
        <v>3244.5570600000001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39">
        <v>0</v>
      </c>
      <c r="I38" s="70">
        <v>227.95079999999996</v>
      </c>
      <c r="J38" s="137">
        <f t="shared" si="2"/>
        <v>227.95079999999996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39">
        <v>14.332500000000001</v>
      </c>
      <c r="R38" s="70">
        <v>1997.5216799999998</v>
      </c>
      <c r="S38" s="138">
        <f t="shared" si="5"/>
        <v>2011.8541799999998</v>
      </c>
      <c r="T38" s="140"/>
      <c r="U38" s="69"/>
      <c r="V38" s="137">
        <f t="shared" si="6"/>
        <v>0</v>
      </c>
      <c r="W38" s="139">
        <v>407.08800000000002</v>
      </c>
      <c r="X38" s="70">
        <v>591.36</v>
      </c>
      <c r="Y38" s="137">
        <f t="shared" si="7"/>
        <v>998.44800000000009</v>
      </c>
      <c r="Z38" s="144"/>
      <c r="AA38" s="15">
        <v>86.273499999999984</v>
      </c>
      <c r="AB38" s="138">
        <f t="shared" si="8"/>
        <v>86.273499999999984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478.46970000000005</v>
      </c>
      <c r="AG38" s="14">
        <f t="shared" si="11"/>
        <v>3155.5499799999998</v>
      </c>
      <c r="AH38" s="142">
        <f t="shared" si="12"/>
        <v>3634.0196799999999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39">
        <v>0</v>
      </c>
      <c r="I39" s="70">
        <v>350.72294999999997</v>
      </c>
      <c r="J39" s="137">
        <f t="shared" si="2"/>
        <v>350.72294999999997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39">
        <v>16.835000000000001</v>
      </c>
      <c r="R39" s="70">
        <v>1863.7063720000001</v>
      </c>
      <c r="S39" s="138">
        <f t="shared" si="5"/>
        <v>1880.5413720000001</v>
      </c>
      <c r="T39" s="140"/>
      <c r="U39" s="69"/>
      <c r="V39" s="137">
        <f t="shared" si="6"/>
        <v>0</v>
      </c>
      <c r="W39" s="139">
        <v>377.25599999999997</v>
      </c>
      <c r="X39" s="70">
        <v>595.32000000000005</v>
      </c>
      <c r="Y39" s="137">
        <f t="shared" si="7"/>
        <v>972.57600000000002</v>
      </c>
      <c r="Z39" s="144"/>
      <c r="AA39" s="15">
        <v>61.354500000000002</v>
      </c>
      <c r="AB39" s="138">
        <f t="shared" si="8"/>
        <v>61.354500000000002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469.09100000000001</v>
      </c>
      <c r="AG39" s="14">
        <f t="shared" si="11"/>
        <v>3134.3118220000001</v>
      </c>
      <c r="AH39" s="142">
        <f t="shared" si="12"/>
        <v>3603.402822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39">
        <v>0</v>
      </c>
      <c r="I40" s="70">
        <v>403.27799999999985</v>
      </c>
      <c r="J40" s="137">
        <f t="shared" si="2"/>
        <v>403.27799999999985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39">
        <v>9.5549999999999997</v>
      </c>
      <c r="R40" s="70">
        <v>1694.7463720000001</v>
      </c>
      <c r="S40" s="138">
        <f t="shared" si="5"/>
        <v>1704.3013720000001</v>
      </c>
      <c r="T40" s="140"/>
      <c r="U40" s="69"/>
      <c r="V40" s="137">
        <f t="shared" si="6"/>
        <v>0</v>
      </c>
      <c r="W40" s="139">
        <v>336.33600000000001</v>
      </c>
      <c r="X40" s="70">
        <v>582.12</v>
      </c>
      <c r="Y40" s="137">
        <f t="shared" si="7"/>
        <v>918.45600000000002</v>
      </c>
      <c r="Z40" s="144"/>
      <c r="AA40" s="15">
        <v>88.744000000000014</v>
      </c>
      <c r="AB40" s="138">
        <f t="shared" si="8"/>
        <v>88.744000000000014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380.12052</v>
      </c>
      <c r="AG40" s="14">
        <f t="shared" si="11"/>
        <v>3075.152372</v>
      </c>
      <c r="AH40" s="142">
        <f t="shared" si="12"/>
        <v>3455.272892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39">
        <v>0</v>
      </c>
      <c r="I41" s="70">
        <v>392.35884999999985</v>
      </c>
      <c r="J41" s="137">
        <f t="shared" si="2"/>
        <v>392.35884999999985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0">N41+O41</f>
        <v>0</v>
      </c>
      <c r="Q41" s="139">
        <v>45.045000000000002</v>
      </c>
      <c r="R41" s="70">
        <v>1795.0642160000002</v>
      </c>
      <c r="S41" s="138">
        <f t="shared" si="5"/>
        <v>1840.1092160000003</v>
      </c>
      <c r="T41" s="140"/>
      <c r="U41" s="84"/>
      <c r="V41" s="137">
        <f t="shared" si="6"/>
        <v>0</v>
      </c>
      <c r="W41" s="139">
        <v>258.72000000000003</v>
      </c>
      <c r="X41" s="70">
        <v>291.19200000000001</v>
      </c>
      <c r="Y41" s="137">
        <f t="shared" si="7"/>
        <v>549.91200000000003</v>
      </c>
      <c r="Z41" s="144"/>
      <c r="AA41" s="15">
        <v>40.212249999999997</v>
      </c>
      <c r="AB41" s="138">
        <f t="shared" si="8"/>
        <v>40.212249999999997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1">B41+E41+H41+K41+N41+Q41+T41+W41+Z41+AC41</f>
        <v>355.10928000000001</v>
      </c>
      <c r="AG41" s="14">
        <f t="shared" ref="AG41:AG60" si="82">C41+F41+I41+L41+O41+R41+U41+X41+AA41+AD41</f>
        <v>2814.3273160000003</v>
      </c>
      <c r="AH41" s="142">
        <f t="shared" si="12"/>
        <v>3169.4365960000005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39">
        <v>0</v>
      </c>
      <c r="I42" s="70">
        <v>391.11839999999995</v>
      </c>
      <c r="J42" s="137">
        <f t="shared" si="2"/>
        <v>391.11839999999995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0"/>
        <v>0</v>
      </c>
      <c r="Q42" s="139">
        <v>21.612500000000001</v>
      </c>
      <c r="R42" s="70">
        <v>1557.6000000000001</v>
      </c>
      <c r="S42" s="138">
        <f t="shared" si="5"/>
        <v>1579.2125000000001</v>
      </c>
      <c r="T42" s="140"/>
      <c r="U42" s="84"/>
      <c r="V42" s="137">
        <f t="shared" si="6"/>
        <v>0</v>
      </c>
      <c r="W42" s="139">
        <v>254.232</v>
      </c>
      <c r="X42" s="70">
        <v>250.00800000000001</v>
      </c>
      <c r="Y42" s="137">
        <f t="shared" si="7"/>
        <v>504.24</v>
      </c>
      <c r="Z42" s="144"/>
      <c r="AA42" s="15">
        <v>117.75924999999999</v>
      </c>
      <c r="AB42" s="138">
        <f t="shared" si="8"/>
        <v>117.75924999999999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1"/>
        <v>325.84449999999998</v>
      </c>
      <c r="AG42" s="14">
        <f t="shared" si="82"/>
        <v>2579.6936500000002</v>
      </c>
      <c r="AH42" s="142">
        <f t="shared" si="12"/>
        <v>2905.5381500000003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39">
        <v>0</v>
      </c>
      <c r="I43" s="70">
        <v>314.17840000000001</v>
      </c>
      <c r="J43" s="137">
        <f t="shared" si="2"/>
        <v>314.17840000000001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0"/>
        <v>0</v>
      </c>
      <c r="Q43" s="139">
        <v>14.332500000000001</v>
      </c>
      <c r="R43" s="70">
        <v>1388.64</v>
      </c>
      <c r="S43" s="138">
        <f t="shared" si="5"/>
        <v>1402.9725000000001</v>
      </c>
      <c r="T43" s="140"/>
      <c r="U43" s="84"/>
      <c r="V43" s="137">
        <f t="shared" si="6"/>
        <v>0</v>
      </c>
      <c r="W43" s="139">
        <v>200.64</v>
      </c>
      <c r="X43" s="70">
        <v>283.8</v>
      </c>
      <c r="Y43" s="137">
        <f t="shared" si="7"/>
        <v>484.44</v>
      </c>
      <c r="Z43" s="144"/>
      <c r="AA43" s="15">
        <v>118.50650000000002</v>
      </c>
      <c r="AB43" s="138">
        <f t="shared" si="8"/>
        <v>118.50650000000002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1"/>
        <v>264.97249999999997</v>
      </c>
      <c r="AG43" s="14">
        <f t="shared" si="82"/>
        <v>2389.8609000000001</v>
      </c>
      <c r="AH43" s="142">
        <f t="shared" si="12"/>
        <v>2654.8334</v>
      </c>
    </row>
    <row r="44" spans="1:34" x14ac:dyDescent="0.2">
      <c r="A44" s="83">
        <v>36</v>
      </c>
      <c r="B44" s="139">
        <v>68.75</v>
      </c>
      <c r="C44" s="70">
        <v>0</v>
      </c>
      <c r="D44" s="137">
        <f t="shared" si="0"/>
        <v>68.75</v>
      </c>
      <c r="E44" s="147"/>
      <c r="F44" s="40"/>
      <c r="G44" s="137">
        <f t="shared" si="14"/>
        <v>0</v>
      </c>
      <c r="H44" s="139">
        <v>0</v>
      </c>
      <c r="I44" s="70">
        <v>264.60759999999988</v>
      </c>
      <c r="J44" s="137">
        <f t="shared" si="2"/>
        <v>264.60759999999988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0"/>
        <v>0</v>
      </c>
      <c r="Q44" s="139">
        <v>19.11</v>
      </c>
      <c r="R44" s="70">
        <v>1283.04</v>
      </c>
      <c r="S44" s="138">
        <f t="shared" si="5"/>
        <v>1302.1499999999999</v>
      </c>
      <c r="T44" s="140"/>
      <c r="U44" s="84"/>
      <c r="V44" s="137">
        <f t="shared" si="6"/>
        <v>0</v>
      </c>
      <c r="W44" s="139">
        <v>219.91200000000001</v>
      </c>
      <c r="X44" s="70">
        <v>259.24799999999999</v>
      </c>
      <c r="Y44" s="137">
        <f t="shared" si="7"/>
        <v>479.15999999999997</v>
      </c>
      <c r="Z44" s="144"/>
      <c r="AA44" s="15">
        <v>115.99550000000001</v>
      </c>
      <c r="AB44" s="138">
        <f t="shared" si="8"/>
        <v>115.99550000000001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1"/>
        <v>332.77199999999999</v>
      </c>
      <c r="AG44" s="14">
        <f t="shared" si="82"/>
        <v>2207.6270999999997</v>
      </c>
      <c r="AH44" s="142">
        <f t="shared" si="12"/>
        <v>2540.3990999999996</v>
      </c>
    </row>
    <row r="45" spans="1:34" x14ac:dyDescent="0.2">
      <c r="A45" s="83">
        <v>37</v>
      </c>
      <c r="B45" s="139">
        <v>67.5</v>
      </c>
      <c r="C45" s="70">
        <v>0</v>
      </c>
      <c r="D45" s="137">
        <f t="shared" si="0"/>
        <v>67.5</v>
      </c>
      <c r="E45" s="147"/>
      <c r="F45" s="40"/>
      <c r="G45" s="137">
        <f t="shared" si="14"/>
        <v>0</v>
      </c>
      <c r="H45" s="139">
        <v>0</v>
      </c>
      <c r="I45" s="70">
        <v>349.13745</v>
      </c>
      <c r="J45" s="137">
        <f t="shared" si="2"/>
        <v>349.13745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0"/>
        <v>0</v>
      </c>
      <c r="Q45" s="139">
        <v>21.612500000000001</v>
      </c>
      <c r="R45" s="70">
        <v>966.24</v>
      </c>
      <c r="S45" s="138">
        <f t="shared" si="5"/>
        <v>987.85249999999996</v>
      </c>
      <c r="T45" s="140">
        <v>0</v>
      </c>
      <c r="U45" s="84">
        <v>24</v>
      </c>
      <c r="V45" s="137">
        <f t="shared" si="6"/>
        <v>24</v>
      </c>
      <c r="W45" s="139">
        <v>95.04</v>
      </c>
      <c r="X45" s="70">
        <v>257.928</v>
      </c>
      <c r="Y45" s="137">
        <f t="shared" si="7"/>
        <v>352.96800000000002</v>
      </c>
      <c r="Z45" s="144"/>
      <c r="AA45" s="15">
        <v>143.36975000000001</v>
      </c>
      <c r="AB45" s="138">
        <f t="shared" si="8"/>
        <v>143.36975000000001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1"/>
        <v>209.1525</v>
      </c>
      <c r="AG45" s="14">
        <f t="shared" si="82"/>
        <v>1993.1191999999999</v>
      </c>
      <c r="AH45" s="142">
        <f t="shared" si="12"/>
        <v>2202.2716999999998</v>
      </c>
    </row>
    <row r="46" spans="1:34" x14ac:dyDescent="0.2">
      <c r="A46" s="83">
        <v>38</v>
      </c>
      <c r="B46" s="139">
        <v>75</v>
      </c>
      <c r="C46" s="70">
        <v>0</v>
      </c>
      <c r="D46" s="137">
        <f t="shared" si="0"/>
        <v>75</v>
      </c>
      <c r="E46" s="148"/>
      <c r="F46" s="79"/>
      <c r="G46" s="137">
        <f t="shared" si="14"/>
        <v>0</v>
      </c>
      <c r="H46" s="139">
        <v>0</v>
      </c>
      <c r="I46" s="70">
        <v>365.9649999999998</v>
      </c>
      <c r="J46" s="137">
        <f t="shared" si="2"/>
        <v>365.9649999999998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0"/>
        <v>0</v>
      </c>
      <c r="Q46" s="139">
        <v>4.7774999999999999</v>
      </c>
      <c r="R46" s="70">
        <v>823.68000000000006</v>
      </c>
      <c r="S46" s="138">
        <f t="shared" si="5"/>
        <v>828.4575000000001</v>
      </c>
      <c r="T46" s="140">
        <v>0</v>
      </c>
      <c r="U46" s="84">
        <v>23.5</v>
      </c>
      <c r="V46" s="137">
        <f t="shared" si="6"/>
        <v>23.5</v>
      </c>
      <c r="W46" s="139">
        <v>58.08</v>
      </c>
      <c r="X46" s="70">
        <v>252.38399999999999</v>
      </c>
      <c r="Y46" s="137">
        <f t="shared" si="7"/>
        <v>310.464</v>
      </c>
      <c r="Z46" s="144"/>
      <c r="AA46" s="15">
        <v>171.82550000000001</v>
      </c>
      <c r="AB46" s="138">
        <f t="shared" si="8"/>
        <v>171.82550000000001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1"/>
        <v>162.85750000000002</v>
      </c>
      <c r="AG46" s="14">
        <f t="shared" si="82"/>
        <v>1857.5065</v>
      </c>
      <c r="AH46" s="142">
        <f t="shared" si="12"/>
        <v>2020.364</v>
      </c>
    </row>
    <row r="47" spans="1:34" x14ac:dyDescent="0.2">
      <c r="A47" s="83">
        <v>39</v>
      </c>
      <c r="B47" s="139">
        <v>132.5</v>
      </c>
      <c r="C47" s="70">
        <v>0</v>
      </c>
      <c r="D47" s="137">
        <f t="shared" si="0"/>
        <v>132.5</v>
      </c>
      <c r="E47" s="140"/>
      <c r="F47" s="69"/>
      <c r="G47" s="137">
        <f t="shared" si="14"/>
        <v>0</v>
      </c>
      <c r="H47" s="139">
        <v>0</v>
      </c>
      <c r="I47" s="70">
        <v>367.88659999999987</v>
      </c>
      <c r="J47" s="137">
        <f t="shared" si="2"/>
        <v>367.88659999999987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0"/>
        <v>0</v>
      </c>
      <c r="Q47" s="139">
        <v>4.7774999999999999</v>
      </c>
      <c r="R47" s="70">
        <v>860.64</v>
      </c>
      <c r="S47" s="138">
        <f t="shared" si="5"/>
        <v>865.41750000000002</v>
      </c>
      <c r="T47" s="140">
        <v>0</v>
      </c>
      <c r="U47" s="84">
        <v>393.5</v>
      </c>
      <c r="V47" s="137">
        <f t="shared" si="6"/>
        <v>393.5</v>
      </c>
      <c r="W47" s="139">
        <v>73.92</v>
      </c>
      <c r="X47" s="70">
        <v>236.54400000000001</v>
      </c>
      <c r="Y47" s="137">
        <f t="shared" si="7"/>
        <v>310.464</v>
      </c>
      <c r="Z47" s="144"/>
      <c r="AA47" s="15">
        <v>135.7765</v>
      </c>
      <c r="AB47" s="138">
        <f t="shared" si="8"/>
        <v>135.7765</v>
      </c>
      <c r="AC47" s="145"/>
      <c r="AD47" s="134"/>
      <c r="AE47" s="137">
        <f t="shared" si="9"/>
        <v>0</v>
      </c>
      <c r="AF47" s="141">
        <f t="shared" si="81"/>
        <v>236.19749999999999</v>
      </c>
      <c r="AG47" s="14">
        <f t="shared" si="82"/>
        <v>2134.2791000000002</v>
      </c>
      <c r="AH47" s="142">
        <f t="shared" si="12"/>
        <v>2370.4766</v>
      </c>
    </row>
    <row r="48" spans="1:34" x14ac:dyDescent="0.2">
      <c r="A48" s="83">
        <v>40</v>
      </c>
      <c r="B48" s="139">
        <v>172.5</v>
      </c>
      <c r="C48" s="70">
        <v>0</v>
      </c>
      <c r="D48" s="137">
        <f t="shared" si="0"/>
        <v>172.5</v>
      </c>
      <c r="E48" s="140"/>
      <c r="F48" s="69"/>
      <c r="G48" s="137">
        <f t="shared" si="14"/>
        <v>0</v>
      </c>
      <c r="H48" s="139">
        <v>0</v>
      </c>
      <c r="I48" s="70">
        <v>196.47439999999995</v>
      </c>
      <c r="J48" s="137">
        <f t="shared" si="2"/>
        <v>196.47439999999995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0"/>
        <v>0</v>
      </c>
      <c r="Q48" s="139">
        <v>24.115000000000002</v>
      </c>
      <c r="R48" s="70">
        <v>406.56</v>
      </c>
      <c r="S48" s="138">
        <f t="shared" si="5"/>
        <v>430.67500000000001</v>
      </c>
      <c r="T48" s="140">
        <v>0</v>
      </c>
      <c r="U48" s="84">
        <v>573</v>
      </c>
      <c r="V48" s="137">
        <f t="shared" si="6"/>
        <v>573</v>
      </c>
      <c r="W48" s="139">
        <v>58.08</v>
      </c>
      <c r="X48" s="70">
        <v>195.36</v>
      </c>
      <c r="Y48" s="137">
        <f t="shared" si="7"/>
        <v>253.44</v>
      </c>
      <c r="Z48" s="144"/>
      <c r="AA48" s="15">
        <v>76.825999999999993</v>
      </c>
      <c r="AB48" s="138">
        <f t="shared" si="8"/>
        <v>76.825999999999993</v>
      </c>
      <c r="AC48" s="145"/>
      <c r="AD48" s="134"/>
      <c r="AE48" s="137">
        <f t="shared" si="9"/>
        <v>0</v>
      </c>
      <c r="AF48" s="141">
        <f t="shared" si="81"/>
        <v>281.19499999999999</v>
      </c>
      <c r="AG48" s="14">
        <f t="shared" si="82"/>
        <v>1498.2204000000002</v>
      </c>
      <c r="AH48" s="142">
        <f t="shared" si="12"/>
        <v>1779.4154000000001</v>
      </c>
    </row>
    <row r="49" spans="1:34" x14ac:dyDescent="0.2">
      <c r="A49" s="83">
        <v>41</v>
      </c>
      <c r="B49" s="139">
        <v>317.5</v>
      </c>
      <c r="C49" s="70">
        <v>0</v>
      </c>
      <c r="D49" s="137">
        <f t="shared" si="0"/>
        <v>317.5</v>
      </c>
      <c r="E49" s="140"/>
      <c r="F49" s="69"/>
      <c r="G49" s="137">
        <f t="shared" si="14"/>
        <v>0</v>
      </c>
      <c r="H49" s="139">
        <v>0</v>
      </c>
      <c r="I49" s="70">
        <v>106.68</v>
      </c>
      <c r="J49" s="137">
        <f t="shared" si="2"/>
        <v>106.68</v>
      </c>
      <c r="K49" s="139">
        <v>0</v>
      </c>
      <c r="L49" s="70">
        <v>0</v>
      </c>
      <c r="M49" s="137">
        <f t="shared" si="3"/>
        <v>0</v>
      </c>
      <c r="N49" s="139"/>
      <c r="O49" s="70"/>
      <c r="P49" s="138">
        <f t="shared" si="80"/>
        <v>0</v>
      </c>
      <c r="Q49" s="139">
        <v>0</v>
      </c>
      <c r="R49" s="70">
        <v>237.60000000000002</v>
      </c>
      <c r="S49" s="138">
        <f t="shared" si="5"/>
        <v>237.60000000000002</v>
      </c>
      <c r="T49" s="140">
        <v>0</v>
      </c>
      <c r="U49" s="84">
        <v>542.25</v>
      </c>
      <c r="V49" s="137">
        <f t="shared" si="6"/>
        <v>542.25</v>
      </c>
      <c r="W49" s="139">
        <v>58.08</v>
      </c>
      <c r="X49" s="70">
        <v>162.624</v>
      </c>
      <c r="Y49" s="137">
        <f t="shared" si="7"/>
        <v>220.70400000000001</v>
      </c>
      <c r="Z49" s="144"/>
      <c r="AA49" s="15">
        <v>104.72</v>
      </c>
      <c r="AB49" s="138">
        <f t="shared" si="8"/>
        <v>104.72</v>
      </c>
      <c r="AC49" s="145"/>
      <c r="AD49" s="134"/>
      <c r="AE49" s="146">
        <f t="shared" ref="AE49:AE60" si="83">AC49+AD49</f>
        <v>0</v>
      </c>
      <c r="AF49" s="141">
        <f t="shared" si="81"/>
        <v>375.58</v>
      </c>
      <c r="AG49" s="14">
        <f t="shared" si="82"/>
        <v>1153.874</v>
      </c>
      <c r="AH49" s="142">
        <f t="shared" si="12"/>
        <v>1529.454</v>
      </c>
    </row>
    <row r="50" spans="1:34" x14ac:dyDescent="0.2">
      <c r="A50" s="83">
        <v>42</v>
      </c>
      <c r="B50" s="139">
        <v>510</v>
      </c>
      <c r="C50" s="70">
        <v>0</v>
      </c>
      <c r="D50" s="137">
        <f t="shared" si="0"/>
        <v>510</v>
      </c>
      <c r="E50" s="140"/>
      <c r="F50" s="69"/>
      <c r="G50" s="137">
        <f t="shared" si="14"/>
        <v>0</v>
      </c>
      <c r="H50" s="139">
        <v>0</v>
      </c>
      <c r="I50" s="70">
        <v>81.77</v>
      </c>
      <c r="J50" s="137">
        <f t="shared" si="2"/>
        <v>81.77</v>
      </c>
      <c r="K50" s="139">
        <v>0</v>
      </c>
      <c r="L50" s="70">
        <v>0</v>
      </c>
      <c r="M50" s="137">
        <f t="shared" si="3"/>
        <v>0</v>
      </c>
      <c r="N50" s="139">
        <v>5</v>
      </c>
      <c r="O50" s="70">
        <v>0</v>
      </c>
      <c r="P50" s="138">
        <f t="shared" si="80"/>
        <v>5</v>
      </c>
      <c r="Q50" s="139">
        <v>0</v>
      </c>
      <c r="R50" s="70">
        <v>126.72</v>
      </c>
      <c r="S50" s="138">
        <f t="shared" si="5"/>
        <v>126.72</v>
      </c>
      <c r="T50" s="140">
        <v>0</v>
      </c>
      <c r="U50" s="84">
        <v>1391.25</v>
      </c>
      <c r="V50" s="137">
        <f t="shared" si="6"/>
        <v>1391.25</v>
      </c>
      <c r="W50" s="139">
        <v>47.52</v>
      </c>
      <c r="X50" s="70">
        <v>142.82400000000001</v>
      </c>
      <c r="Y50" s="137">
        <f t="shared" si="7"/>
        <v>190.34400000000002</v>
      </c>
      <c r="Z50" s="144"/>
      <c r="AA50" s="15">
        <v>135.52000000000001</v>
      </c>
      <c r="AB50" s="138">
        <f t="shared" si="8"/>
        <v>135.52000000000001</v>
      </c>
      <c r="AC50" s="145"/>
      <c r="AD50" s="134"/>
      <c r="AE50" s="146">
        <f t="shared" si="83"/>
        <v>0</v>
      </c>
      <c r="AF50" s="141">
        <f t="shared" si="81"/>
        <v>562.52</v>
      </c>
      <c r="AG50" s="14">
        <f t="shared" si="82"/>
        <v>1878.0840000000001</v>
      </c>
      <c r="AH50" s="142">
        <f t="shared" si="12"/>
        <v>2440.6040000000003</v>
      </c>
    </row>
    <row r="51" spans="1:34" x14ac:dyDescent="0.2">
      <c r="A51" s="83">
        <v>43</v>
      </c>
      <c r="B51" s="139">
        <v>352.5</v>
      </c>
      <c r="C51" s="70">
        <v>0</v>
      </c>
      <c r="D51" s="137">
        <f t="shared" si="0"/>
        <v>352.5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39">
        <v>0</v>
      </c>
      <c r="I51" s="70">
        <v>74.08</v>
      </c>
      <c r="J51" s="137">
        <f t="shared" si="2"/>
        <v>74.08</v>
      </c>
      <c r="K51" s="139"/>
      <c r="L51" s="70"/>
      <c r="M51" s="137">
        <f t="shared" si="3"/>
        <v>0</v>
      </c>
      <c r="N51" s="139">
        <v>5</v>
      </c>
      <c r="O51" s="70">
        <v>0</v>
      </c>
      <c r="P51" s="138">
        <f t="shared" si="80"/>
        <v>5</v>
      </c>
      <c r="Q51" s="139">
        <v>0</v>
      </c>
      <c r="R51" s="70">
        <v>95.04</v>
      </c>
      <c r="S51" s="138">
        <f t="shared" si="5"/>
        <v>95.04</v>
      </c>
      <c r="T51" s="140">
        <v>0</v>
      </c>
      <c r="U51" s="84">
        <v>838</v>
      </c>
      <c r="V51" s="137">
        <f t="shared" si="6"/>
        <v>838</v>
      </c>
      <c r="W51" s="139">
        <v>26.4</v>
      </c>
      <c r="X51" s="70">
        <v>86.063999999999993</v>
      </c>
      <c r="Y51" s="137">
        <f t="shared" si="7"/>
        <v>112.464</v>
      </c>
      <c r="Z51" s="144"/>
      <c r="AA51" s="15">
        <v>166.32</v>
      </c>
      <c r="AB51" s="138">
        <f t="shared" si="8"/>
        <v>166.32</v>
      </c>
      <c r="AC51" s="145"/>
      <c r="AD51" s="134"/>
      <c r="AE51" s="146">
        <f t="shared" si="83"/>
        <v>0</v>
      </c>
      <c r="AF51" s="141">
        <f t="shared" si="81"/>
        <v>469.64374999999995</v>
      </c>
      <c r="AG51" s="14">
        <f t="shared" si="82"/>
        <v>1259.82275</v>
      </c>
      <c r="AH51" s="142">
        <f t="shared" si="12"/>
        <v>1729.4665</v>
      </c>
    </row>
    <row r="52" spans="1:34" x14ac:dyDescent="0.2">
      <c r="A52" s="83">
        <v>44</v>
      </c>
      <c r="B52" s="139">
        <v>397.5</v>
      </c>
      <c r="C52" s="70">
        <v>0</v>
      </c>
      <c r="D52" s="137">
        <f t="shared" si="0"/>
        <v>397.5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39">
        <v>0</v>
      </c>
      <c r="I52" s="70">
        <v>99.694999999999993</v>
      </c>
      <c r="J52" s="137">
        <f t="shared" si="2"/>
        <v>99.694999999999993</v>
      </c>
      <c r="K52" s="139"/>
      <c r="L52" s="70"/>
      <c r="M52" s="137">
        <f t="shared" si="3"/>
        <v>0</v>
      </c>
      <c r="N52" s="139">
        <v>5</v>
      </c>
      <c r="O52" s="40">
        <v>0</v>
      </c>
      <c r="P52" s="138">
        <f t="shared" si="80"/>
        <v>5</v>
      </c>
      <c r="Q52" s="139">
        <v>0</v>
      </c>
      <c r="R52" s="70">
        <v>73.92</v>
      </c>
      <c r="S52" s="138">
        <f t="shared" si="5"/>
        <v>73.92</v>
      </c>
      <c r="T52" s="140">
        <v>0</v>
      </c>
      <c r="U52" s="84">
        <v>1185.25</v>
      </c>
      <c r="V52" s="137">
        <f t="shared" si="6"/>
        <v>1185.25</v>
      </c>
      <c r="W52" s="139">
        <v>10.56</v>
      </c>
      <c r="X52" s="70">
        <v>68.64</v>
      </c>
      <c r="Y52" s="137">
        <f t="shared" si="7"/>
        <v>79.2</v>
      </c>
      <c r="Z52" s="144"/>
      <c r="AA52" s="15">
        <v>172.48000000000002</v>
      </c>
      <c r="AB52" s="138">
        <f t="shared" si="8"/>
        <v>172.48000000000002</v>
      </c>
      <c r="AC52" s="145"/>
      <c r="AD52" s="134"/>
      <c r="AE52" s="146">
        <f t="shared" si="83"/>
        <v>0</v>
      </c>
      <c r="AF52" s="141">
        <f t="shared" si="81"/>
        <v>524.94124999999985</v>
      </c>
      <c r="AG52" s="14">
        <f t="shared" si="82"/>
        <v>1602.85375</v>
      </c>
      <c r="AH52" s="142">
        <f t="shared" si="12"/>
        <v>2127.7950000000001</v>
      </c>
    </row>
    <row r="53" spans="1:34" x14ac:dyDescent="0.2">
      <c r="A53" s="83">
        <v>45</v>
      </c>
      <c r="B53" s="139">
        <v>355</v>
      </c>
      <c r="C53" s="70">
        <v>0</v>
      </c>
      <c r="D53" s="137">
        <f t="shared" si="0"/>
        <v>355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39">
        <v>0</v>
      </c>
      <c r="I53" s="70">
        <v>127.5</v>
      </c>
      <c r="J53" s="137">
        <f t="shared" si="2"/>
        <v>127.5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84">N53+O53</f>
        <v>5</v>
      </c>
      <c r="Q53" s="139">
        <v>0</v>
      </c>
      <c r="R53" s="70">
        <v>52.800000000000004</v>
      </c>
      <c r="S53" s="138">
        <f t="shared" si="5"/>
        <v>52.800000000000004</v>
      </c>
      <c r="T53" s="140">
        <v>0</v>
      </c>
      <c r="U53" s="84">
        <v>1445.25</v>
      </c>
      <c r="V53" s="137">
        <f t="shared" si="6"/>
        <v>1445.25</v>
      </c>
      <c r="W53" s="139">
        <v>0</v>
      </c>
      <c r="X53" s="70">
        <v>36.96</v>
      </c>
      <c r="Y53" s="137">
        <f t="shared" si="7"/>
        <v>36.96</v>
      </c>
      <c r="Z53" s="144"/>
      <c r="AA53" s="15">
        <v>197.12</v>
      </c>
      <c r="AB53" s="138">
        <f t="shared" si="8"/>
        <v>197.12</v>
      </c>
      <c r="AC53" s="145"/>
      <c r="AD53" s="134"/>
      <c r="AE53" s="146">
        <f t="shared" si="83"/>
        <v>0</v>
      </c>
      <c r="AF53" s="141">
        <f t="shared" si="81"/>
        <v>552.52499999999998</v>
      </c>
      <c r="AG53" s="14">
        <f t="shared" si="82"/>
        <v>1883.2175000000002</v>
      </c>
      <c r="AH53" s="142">
        <f t="shared" si="12"/>
        <v>2435.7425000000003</v>
      </c>
    </row>
    <row r="54" spans="1:34" x14ac:dyDescent="0.2">
      <c r="A54" s="83">
        <v>46</v>
      </c>
      <c r="B54" s="139">
        <v>222.5</v>
      </c>
      <c r="C54" s="70">
        <v>65</v>
      </c>
      <c r="D54" s="137">
        <f t="shared" si="0"/>
        <v>287.5</v>
      </c>
      <c r="E54" s="140">
        <v>169.57500000000002</v>
      </c>
      <c r="F54" s="69">
        <v>86.0625</v>
      </c>
      <c r="G54" s="137">
        <f t="shared" si="14"/>
        <v>255.63750000000002</v>
      </c>
      <c r="H54" s="139">
        <v>0</v>
      </c>
      <c r="I54" s="70">
        <v>141.68</v>
      </c>
      <c r="J54" s="137">
        <f t="shared" si="2"/>
        <v>141.68</v>
      </c>
      <c r="K54" s="147"/>
      <c r="L54" s="40"/>
      <c r="M54" s="137">
        <f t="shared" si="3"/>
        <v>0</v>
      </c>
      <c r="N54" s="139">
        <v>5</v>
      </c>
      <c r="O54" s="70">
        <v>0</v>
      </c>
      <c r="P54" s="138">
        <f t="shared" si="84"/>
        <v>5</v>
      </c>
      <c r="Q54" s="139">
        <v>0</v>
      </c>
      <c r="R54" s="70">
        <v>36.96</v>
      </c>
      <c r="S54" s="138">
        <f t="shared" si="5"/>
        <v>36.96</v>
      </c>
      <c r="T54" s="140">
        <v>0</v>
      </c>
      <c r="U54" s="84">
        <v>1207.25</v>
      </c>
      <c r="V54" s="137">
        <f t="shared" si="6"/>
        <v>1207.25</v>
      </c>
      <c r="W54" s="139">
        <v>0</v>
      </c>
      <c r="X54" s="70">
        <v>15.84</v>
      </c>
      <c r="Y54" s="137">
        <f t="shared" si="7"/>
        <v>15.84</v>
      </c>
      <c r="Z54" s="144"/>
      <c r="AA54" s="15">
        <v>215.6</v>
      </c>
      <c r="AB54" s="138">
        <f t="shared" si="8"/>
        <v>215.6</v>
      </c>
      <c r="AC54" s="145"/>
      <c r="AD54" s="134"/>
      <c r="AE54" s="146">
        <f t="shared" si="83"/>
        <v>0</v>
      </c>
      <c r="AF54" s="141">
        <f t="shared" si="81"/>
        <v>397.07500000000005</v>
      </c>
      <c r="AG54" s="14">
        <f t="shared" si="82"/>
        <v>1768.3924999999997</v>
      </c>
      <c r="AH54" s="142">
        <f t="shared" si="12"/>
        <v>2165.4674999999997</v>
      </c>
    </row>
    <row r="55" spans="1:34" x14ac:dyDescent="0.2">
      <c r="A55" s="83">
        <v>47</v>
      </c>
      <c r="B55" s="139">
        <v>245</v>
      </c>
      <c r="C55" s="70">
        <v>137.5</v>
      </c>
      <c r="D55" s="137">
        <f t="shared" si="0"/>
        <v>382.5</v>
      </c>
      <c r="E55" s="140">
        <v>233.64375000000001</v>
      </c>
      <c r="F55" s="69">
        <v>76.5</v>
      </c>
      <c r="G55" s="137">
        <f t="shared" si="14"/>
        <v>310.14375000000001</v>
      </c>
      <c r="H55" s="139">
        <v>0</v>
      </c>
      <c r="I55" s="70">
        <v>248.85</v>
      </c>
      <c r="J55" s="137">
        <f t="shared" si="2"/>
        <v>248.85</v>
      </c>
      <c r="K55" s="147"/>
      <c r="L55" s="40"/>
      <c r="M55" s="137">
        <f t="shared" si="3"/>
        <v>0</v>
      </c>
      <c r="N55" s="139">
        <v>5</v>
      </c>
      <c r="O55" s="70">
        <v>0</v>
      </c>
      <c r="P55" s="138">
        <f t="shared" si="84"/>
        <v>5</v>
      </c>
      <c r="Q55" s="139"/>
      <c r="R55" s="70">
        <v>0</v>
      </c>
      <c r="S55" s="138">
        <f t="shared" ref="S55:S60" si="85">Q55+R55</f>
        <v>0</v>
      </c>
      <c r="T55" s="140">
        <v>0</v>
      </c>
      <c r="U55" s="84">
        <v>1155.5</v>
      </c>
      <c r="V55" s="137">
        <f t="shared" si="6"/>
        <v>1155.5</v>
      </c>
      <c r="W55" s="139">
        <v>0</v>
      </c>
      <c r="X55" s="70">
        <v>10.56</v>
      </c>
      <c r="Y55" s="137">
        <f t="shared" si="7"/>
        <v>10.56</v>
      </c>
      <c r="Z55" s="144"/>
      <c r="AA55" s="15">
        <v>227.92000000000002</v>
      </c>
      <c r="AB55" s="138">
        <f t="shared" si="8"/>
        <v>227.92000000000002</v>
      </c>
      <c r="AC55" s="145"/>
      <c r="AD55" s="134"/>
      <c r="AE55" s="146">
        <f t="shared" si="83"/>
        <v>0</v>
      </c>
      <c r="AF55" s="141">
        <f t="shared" si="81"/>
        <v>483.64375000000001</v>
      </c>
      <c r="AG55" s="14">
        <f t="shared" si="82"/>
        <v>1856.83</v>
      </c>
      <c r="AH55" s="142">
        <f t="shared" si="12"/>
        <v>2340.4737500000001</v>
      </c>
    </row>
    <row r="56" spans="1:34" x14ac:dyDescent="0.2">
      <c r="A56" s="83">
        <v>48</v>
      </c>
      <c r="B56" s="139">
        <v>455</v>
      </c>
      <c r="C56" s="70">
        <v>202.5</v>
      </c>
      <c r="D56" s="137">
        <f t="shared" si="0"/>
        <v>657.5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39">
        <v>0</v>
      </c>
      <c r="I56" s="70">
        <v>130.66999999999999</v>
      </c>
      <c r="J56" s="137">
        <f t="shared" si="2"/>
        <v>130.66999999999999</v>
      </c>
      <c r="K56" s="139"/>
      <c r="L56" s="70"/>
      <c r="M56" s="137">
        <f t="shared" si="3"/>
        <v>0</v>
      </c>
      <c r="N56" s="139">
        <v>5</v>
      </c>
      <c r="O56" s="70">
        <v>0</v>
      </c>
      <c r="P56" s="138">
        <f t="shared" si="80"/>
        <v>5</v>
      </c>
      <c r="Q56" s="139"/>
      <c r="R56" s="70"/>
      <c r="S56" s="138">
        <f t="shared" si="85"/>
        <v>0</v>
      </c>
      <c r="T56" s="140">
        <v>0</v>
      </c>
      <c r="U56" s="84">
        <v>1225.75</v>
      </c>
      <c r="V56" s="137">
        <f t="shared" si="6"/>
        <v>1225.75</v>
      </c>
      <c r="W56" s="139">
        <v>0</v>
      </c>
      <c r="X56" s="70">
        <v>21.12</v>
      </c>
      <c r="Y56" s="137">
        <f t="shared" si="7"/>
        <v>21.12</v>
      </c>
      <c r="Z56" s="144"/>
      <c r="AA56" s="15">
        <v>240.24</v>
      </c>
      <c r="AB56" s="138">
        <f t="shared" si="8"/>
        <v>240.24</v>
      </c>
      <c r="AC56" s="145"/>
      <c r="AD56" s="134"/>
      <c r="AE56" s="146">
        <f t="shared" si="83"/>
        <v>0</v>
      </c>
      <c r="AF56" s="141">
        <f t="shared" si="81"/>
        <v>615.23125000000005</v>
      </c>
      <c r="AG56" s="14">
        <f t="shared" si="82"/>
        <v>1937.8987499999998</v>
      </c>
      <c r="AH56" s="142">
        <f t="shared" si="12"/>
        <v>2553.13</v>
      </c>
    </row>
    <row r="57" spans="1:34" x14ac:dyDescent="0.2">
      <c r="A57" s="83">
        <v>49</v>
      </c>
      <c r="B57" s="140">
        <v>490</v>
      </c>
      <c r="C57" s="69">
        <v>202.5</v>
      </c>
      <c r="D57" s="137">
        <f t="shared" ref="D57" si="86">B57+C57</f>
        <v>692.5</v>
      </c>
      <c r="E57" s="140">
        <v>152.68124999999998</v>
      </c>
      <c r="F57" s="69">
        <v>223.125</v>
      </c>
      <c r="G57" s="137">
        <f>E57+F57</f>
        <v>375.80624999999998</v>
      </c>
      <c r="H57" s="139">
        <v>0</v>
      </c>
      <c r="I57" s="70">
        <v>400</v>
      </c>
      <c r="J57" s="137">
        <f t="shared" si="2"/>
        <v>400</v>
      </c>
      <c r="K57" s="139"/>
      <c r="L57" s="70"/>
      <c r="M57" s="137">
        <f t="shared" si="3"/>
        <v>0</v>
      </c>
      <c r="N57" s="139"/>
      <c r="O57" s="70"/>
      <c r="P57" s="138">
        <f t="shared" si="80"/>
        <v>0</v>
      </c>
      <c r="Q57" s="139"/>
      <c r="R57" s="70"/>
      <c r="S57" s="138">
        <f t="shared" si="85"/>
        <v>0</v>
      </c>
      <c r="T57" s="140">
        <v>0</v>
      </c>
      <c r="U57" s="84">
        <v>852.75</v>
      </c>
      <c r="V57" s="137">
        <f t="shared" si="6"/>
        <v>852.75</v>
      </c>
      <c r="W57" s="139"/>
      <c r="X57" s="70">
        <v>0</v>
      </c>
      <c r="Y57" s="137">
        <f t="shared" si="7"/>
        <v>0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83"/>
        <v>0</v>
      </c>
      <c r="AF57" s="141">
        <f t="shared" si="81"/>
        <v>642.68124999999998</v>
      </c>
      <c r="AG57" s="14">
        <f t="shared" si="82"/>
        <v>1924.7750000000001</v>
      </c>
      <c r="AH57" s="142">
        <f t="shared" si="12"/>
        <v>2567.4562500000002</v>
      </c>
    </row>
    <row r="58" spans="1:34" x14ac:dyDescent="0.2">
      <c r="A58" s="83">
        <v>50</v>
      </c>
      <c r="B58" s="140">
        <v>530</v>
      </c>
      <c r="C58" s="69">
        <v>192.5</v>
      </c>
      <c r="D58" s="137">
        <f t="shared" ref="D58" si="87">B58+C58</f>
        <v>722.5</v>
      </c>
      <c r="E58" s="140">
        <v>126.22499999999999</v>
      </c>
      <c r="F58" s="69">
        <v>282.73124999999999</v>
      </c>
      <c r="G58" s="137">
        <f>E58+F58</f>
        <v>408.95624999999995</v>
      </c>
      <c r="H58" s="139">
        <v>0</v>
      </c>
      <c r="I58" s="70">
        <v>400</v>
      </c>
      <c r="J58" s="137">
        <f t="shared" si="2"/>
        <v>400</v>
      </c>
      <c r="K58" s="139"/>
      <c r="L58" s="70"/>
      <c r="M58" s="137">
        <f t="shared" si="3"/>
        <v>0</v>
      </c>
      <c r="N58" s="139"/>
      <c r="O58" s="70"/>
      <c r="P58" s="138">
        <f t="shared" si="80"/>
        <v>0</v>
      </c>
      <c r="Q58" s="139"/>
      <c r="R58" s="70"/>
      <c r="S58" s="138">
        <f t="shared" si="85"/>
        <v>0</v>
      </c>
      <c r="T58" s="140">
        <v>0</v>
      </c>
      <c r="U58" s="84">
        <v>787</v>
      </c>
      <c r="V58" s="137">
        <f t="shared" si="6"/>
        <v>787</v>
      </c>
      <c r="W58" s="139"/>
      <c r="X58" s="70"/>
      <c r="Y58" s="137">
        <f t="shared" ref="Y58:Y60" si="88">SUM(W58:X58)</f>
        <v>0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83"/>
        <v>0</v>
      </c>
      <c r="AF58" s="141">
        <f t="shared" si="81"/>
        <v>656.22500000000002</v>
      </c>
      <c r="AG58" s="14">
        <f t="shared" si="82"/>
        <v>1902.4712500000001</v>
      </c>
      <c r="AH58" s="142">
        <f t="shared" si="12"/>
        <v>2558.69625</v>
      </c>
    </row>
    <row r="59" spans="1:34" x14ac:dyDescent="0.2">
      <c r="A59" s="83">
        <v>51</v>
      </c>
      <c r="B59" s="140">
        <v>487.5</v>
      </c>
      <c r="C59" s="69">
        <v>220</v>
      </c>
      <c r="D59" s="137">
        <f t="shared" ref="D59" si="89">B59+C59</f>
        <v>707.5</v>
      </c>
      <c r="E59" s="148">
        <v>171.16874999999999</v>
      </c>
      <c r="F59" s="79">
        <v>504.9</v>
      </c>
      <c r="G59" s="138">
        <f t="shared" ref="G59:G60" si="90">E59+F59</f>
        <v>676.06874999999991</v>
      </c>
      <c r="H59" s="139">
        <v>0</v>
      </c>
      <c r="I59" s="70">
        <v>66.5</v>
      </c>
      <c r="J59" s="137">
        <f t="shared" si="2"/>
        <v>66.5</v>
      </c>
      <c r="K59" s="139"/>
      <c r="L59" s="70"/>
      <c r="M59" s="137">
        <f t="shared" si="3"/>
        <v>0</v>
      </c>
      <c r="N59" s="139"/>
      <c r="O59" s="70"/>
      <c r="P59" s="138">
        <f t="shared" si="80"/>
        <v>0</v>
      </c>
      <c r="Q59" s="139"/>
      <c r="R59" s="70"/>
      <c r="S59" s="138">
        <f t="shared" si="85"/>
        <v>0</v>
      </c>
      <c r="T59" s="140">
        <v>0</v>
      </c>
      <c r="U59" s="84">
        <v>1049.5</v>
      </c>
      <c r="V59" s="137">
        <f t="shared" ref="V59" si="91">T59+U59</f>
        <v>1049.5</v>
      </c>
      <c r="W59" s="139"/>
      <c r="X59" s="70"/>
      <c r="Y59" s="137">
        <f t="shared" si="88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83"/>
        <v>0</v>
      </c>
      <c r="AF59" s="141">
        <f t="shared" si="81"/>
        <v>658.66875000000005</v>
      </c>
      <c r="AG59" s="14">
        <f t="shared" si="82"/>
        <v>2074.98</v>
      </c>
      <c r="AH59" s="142">
        <f t="shared" si="12"/>
        <v>2733.6487500000003</v>
      </c>
    </row>
    <row r="60" spans="1:34" ht="13.5" thickBot="1" x14ac:dyDescent="0.25">
      <c r="A60" s="157">
        <v>52</v>
      </c>
      <c r="B60" s="158">
        <v>397.5</v>
      </c>
      <c r="C60" s="159">
        <v>310</v>
      </c>
      <c r="D60" s="172">
        <f t="shared" ref="D60" si="92">B60+C60</f>
        <v>707.5</v>
      </c>
      <c r="E60" s="160">
        <v>132.6</v>
      </c>
      <c r="F60" s="161">
        <v>657.30234374999986</v>
      </c>
      <c r="G60" s="172">
        <f t="shared" si="90"/>
        <v>789.90234374999989</v>
      </c>
      <c r="H60" s="139">
        <v>0</v>
      </c>
      <c r="I60" s="70">
        <v>73.097999999999999</v>
      </c>
      <c r="J60" s="137">
        <f t="shared" ref="J60" si="93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0"/>
        <v>0</v>
      </c>
      <c r="Q60" s="158"/>
      <c r="R60" s="159"/>
      <c r="S60" s="172">
        <f t="shared" si="85"/>
        <v>0</v>
      </c>
      <c r="T60" s="140">
        <v>0</v>
      </c>
      <c r="U60" s="161">
        <v>858.75</v>
      </c>
      <c r="V60" s="172">
        <f t="shared" ref="V60" si="94">T60+U60</f>
        <v>858.75</v>
      </c>
      <c r="W60" s="158"/>
      <c r="X60" s="159"/>
      <c r="Y60" s="172">
        <f t="shared" si="88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83"/>
        <v>0</v>
      </c>
      <c r="AF60" s="173">
        <f t="shared" si="81"/>
        <v>530.1</v>
      </c>
      <c r="AG60" s="174">
        <f t="shared" si="82"/>
        <v>2127.0703437499997</v>
      </c>
      <c r="AH60" s="142">
        <f t="shared" si="12"/>
        <v>2657.1703437499996</v>
      </c>
    </row>
    <row r="61" spans="1:34" ht="13.5" thickBot="1" x14ac:dyDescent="0.25">
      <c r="A61" s="175"/>
      <c r="B61" s="176">
        <f t="shared" ref="B61:AH61" si="95">SUM(B9:B60)</f>
        <v>9347.5</v>
      </c>
      <c r="C61" s="176">
        <f t="shared" si="95"/>
        <v>8173.75</v>
      </c>
      <c r="D61" s="171">
        <f t="shared" si="95"/>
        <v>17521.25</v>
      </c>
      <c r="E61" s="176">
        <f t="shared" si="95"/>
        <v>2497.9049999999993</v>
      </c>
      <c r="F61" s="176">
        <f t="shared" si="95"/>
        <v>11725.06984375</v>
      </c>
      <c r="G61" s="171">
        <f t="shared" si="95"/>
        <v>14222.974843749998</v>
      </c>
      <c r="H61" s="176">
        <v>0</v>
      </c>
      <c r="I61" s="176">
        <v>99.034999999999997</v>
      </c>
      <c r="J61" s="171">
        <f t="shared" si="95"/>
        <v>11323.666749999999</v>
      </c>
      <c r="K61" s="176">
        <f t="shared" si="95"/>
        <v>2115.20408</v>
      </c>
      <c r="L61" s="171">
        <f t="shared" si="95"/>
        <v>4096.0159999999996</v>
      </c>
      <c r="M61" s="176">
        <f t="shared" si="95"/>
        <v>6211.2200800000001</v>
      </c>
      <c r="N61" s="176">
        <f t="shared" si="95"/>
        <v>35</v>
      </c>
      <c r="O61" s="176">
        <f t="shared" si="95"/>
        <v>0</v>
      </c>
      <c r="P61" s="171">
        <f t="shared" si="95"/>
        <v>35</v>
      </c>
      <c r="Q61" s="176">
        <f t="shared" si="95"/>
        <v>3919.9375000000005</v>
      </c>
      <c r="R61" s="176">
        <f t="shared" si="95"/>
        <v>40817.348639999997</v>
      </c>
      <c r="S61" s="171">
        <f t="shared" si="95"/>
        <v>44737.286140000011</v>
      </c>
      <c r="T61" s="176">
        <f t="shared" si="95"/>
        <v>0</v>
      </c>
      <c r="U61" s="176">
        <f t="shared" si="95"/>
        <v>21865.998</v>
      </c>
      <c r="V61" s="171">
        <f t="shared" si="95"/>
        <v>21865.998</v>
      </c>
      <c r="W61" s="176">
        <f t="shared" si="95"/>
        <v>8277.7200000000012</v>
      </c>
      <c r="X61" s="176">
        <f t="shared" si="95"/>
        <v>13903.824000000001</v>
      </c>
      <c r="Y61" s="171">
        <f t="shared" si="95"/>
        <v>22181.544000000002</v>
      </c>
      <c r="Z61" s="176">
        <f t="shared" si="95"/>
        <v>0</v>
      </c>
      <c r="AA61" s="176">
        <f t="shared" si="95"/>
        <v>9979.9285000000018</v>
      </c>
      <c r="AB61" s="171">
        <f t="shared" si="95"/>
        <v>9925.9285000000018</v>
      </c>
      <c r="AC61" s="176">
        <f t="shared" si="95"/>
        <v>0</v>
      </c>
      <c r="AD61" s="176">
        <f t="shared" si="95"/>
        <v>2254.5600000000013</v>
      </c>
      <c r="AE61" s="171">
        <f t="shared" si="95"/>
        <v>2254.5600000000013</v>
      </c>
      <c r="AF61" s="171">
        <f t="shared" si="95"/>
        <v>26193.266580000003</v>
      </c>
      <c r="AG61" s="171">
        <f t="shared" si="95"/>
        <v>124140.16173375001</v>
      </c>
      <c r="AH61" s="171">
        <f t="shared" si="95"/>
        <v>150333.42831374999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37390</v>
      </c>
      <c r="C63" s="27">
        <f>C61*4</f>
        <v>32695</v>
      </c>
      <c r="D63" s="27">
        <f t="shared" ref="D63:AH63" si="96">D61*4</f>
        <v>70085</v>
      </c>
      <c r="E63" s="27">
        <f t="shared" si="96"/>
        <v>9991.6199999999972</v>
      </c>
      <c r="F63" s="27">
        <f t="shared" si="96"/>
        <v>46900.279374999998</v>
      </c>
      <c r="G63" s="27">
        <f t="shared" si="96"/>
        <v>56891.899374999994</v>
      </c>
      <c r="H63" s="27">
        <f>H61*4</f>
        <v>0</v>
      </c>
      <c r="I63" s="27">
        <f>I61*4</f>
        <v>396.14</v>
      </c>
      <c r="J63" s="28">
        <f>J61*4</f>
        <v>45294.666999999994</v>
      </c>
      <c r="K63" s="28">
        <f t="shared" si="96"/>
        <v>8460.8163199999999</v>
      </c>
      <c r="L63" s="28">
        <f t="shared" si="96"/>
        <v>16384.063999999998</v>
      </c>
      <c r="M63" s="28">
        <f t="shared" si="96"/>
        <v>24844.88032</v>
      </c>
      <c r="N63" s="28">
        <f t="shared" si="96"/>
        <v>140</v>
      </c>
      <c r="O63" s="28">
        <f t="shared" si="96"/>
        <v>0</v>
      </c>
      <c r="P63" s="28">
        <f t="shared" si="96"/>
        <v>140</v>
      </c>
      <c r="Q63" s="28">
        <f t="shared" si="96"/>
        <v>15679.750000000002</v>
      </c>
      <c r="R63" s="28">
        <f t="shared" si="96"/>
        <v>163269.39455999999</v>
      </c>
      <c r="S63" s="28">
        <f t="shared" si="96"/>
        <v>178949.14456000004</v>
      </c>
      <c r="T63" s="28">
        <f t="shared" si="96"/>
        <v>0</v>
      </c>
      <c r="U63" s="28">
        <f t="shared" si="96"/>
        <v>87463.991999999998</v>
      </c>
      <c r="V63" s="28">
        <f t="shared" si="96"/>
        <v>87463.991999999998</v>
      </c>
      <c r="W63" s="28">
        <f t="shared" si="96"/>
        <v>33110.880000000005</v>
      </c>
      <c r="X63" s="28">
        <f t="shared" si="96"/>
        <v>55615.296000000002</v>
      </c>
      <c r="Y63" s="28">
        <f t="shared" si="96"/>
        <v>88726.176000000007</v>
      </c>
      <c r="Z63" s="28">
        <f t="shared" si="96"/>
        <v>0</v>
      </c>
      <c r="AA63" s="28">
        <f t="shared" si="96"/>
        <v>39919.714000000007</v>
      </c>
      <c r="AB63" s="28">
        <f t="shared" si="96"/>
        <v>39703.714000000007</v>
      </c>
      <c r="AC63" s="28">
        <f t="shared" si="96"/>
        <v>0</v>
      </c>
      <c r="AD63" s="28">
        <f t="shared" si="96"/>
        <v>9018.2400000000052</v>
      </c>
      <c r="AE63" s="28">
        <f t="shared" si="96"/>
        <v>9018.2400000000052</v>
      </c>
      <c r="AF63" s="29">
        <f t="shared" si="96"/>
        <v>104773.06632000001</v>
      </c>
      <c r="AG63" s="29">
        <f t="shared" si="96"/>
        <v>496560.64693500003</v>
      </c>
      <c r="AH63" s="29">
        <f t="shared" si="96"/>
        <v>601333.71325499995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13552.5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1" t="s">
        <v>38</v>
      </c>
      <c r="B69" s="191"/>
      <c r="C69" s="191"/>
      <c r="D69" s="191"/>
      <c r="E69" s="191"/>
      <c r="F69" s="191"/>
      <c r="G69" s="191"/>
      <c r="H69" s="191"/>
      <c r="I69" s="191"/>
      <c r="J69" s="191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S9" sqref="S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T23" sqref="T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S17" sqref="S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34" activePane="bottomRight" state="frozen"/>
      <selection activeCell="B1" sqref="B1"/>
      <selection pane="topRight" activeCell="D1" sqref="D1"/>
      <selection pane="bottomLeft" activeCell="B5" sqref="B5"/>
      <selection pane="bottomRight" activeCell="P52" sqref="P52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00" t="s">
        <v>66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"/>
      <c r="AL1" s="1"/>
      <c r="AM1" s="2"/>
    </row>
    <row r="2" spans="1:42" ht="13.5" customHeight="1" thickBot="1" x14ac:dyDescent="0.25">
      <c r="B2" s="1"/>
      <c r="C2" s="1"/>
      <c r="D2" s="193" t="s">
        <v>0</v>
      </c>
      <c r="E2" s="194"/>
      <c r="F2" s="195"/>
      <c r="G2" s="193" t="s">
        <v>1</v>
      </c>
      <c r="H2" s="194"/>
      <c r="I2" s="195"/>
      <c r="J2" s="193" t="s">
        <v>2</v>
      </c>
      <c r="K2" s="194"/>
      <c r="L2" s="195"/>
      <c r="M2" s="193" t="s">
        <v>3</v>
      </c>
      <c r="N2" s="194"/>
      <c r="O2" s="195"/>
      <c r="P2" s="193" t="s">
        <v>4</v>
      </c>
      <c r="Q2" s="194"/>
      <c r="R2" s="194"/>
      <c r="S2" s="194" t="s">
        <v>5</v>
      </c>
      <c r="T2" s="194"/>
      <c r="U2" s="195"/>
      <c r="V2" s="193" t="s">
        <v>6</v>
      </c>
      <c r="W2" s="194"/>
      <c r="X2" s="195"/>
      <c r="Y2" s="193" t="s">
        <v>7</v>
      </c>
      <c r="Z2" s="194"/>
      <c r="AA2" s="195"/>
      <c r="AB2" s="37"/>
      <c r="AC2" s="37" t="s">
        <v>49</v>
      </c>
      <c r="AD2" s="37"/>
      <c r="AE2" s="110"/>
      <c r="AF2" s="37" t="s">
        <v>42</v>
      </c>
      <c r="AG2" s="38"/>
      <c r="AH2" s="193" t="s">
        <v>8</v>
      </c>
      <c r="AI2" s="194"/>
      <c r="AJ2" s="194"/>
      <c r="AK2" s="196"/>
      <c r="AL2" s="197"/>
      <c r="AM2" s="197"/>
    </row>
    <row r="3" spans="1:42" x14ac:dyDescent="0.2">
      <c r="A3" s="198" t="s">
        <v>9</v>
      </c>
      <c r="B3" s="198"/>
      <c r="C3" s="199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/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2019-07-01T11:48:04Z</dcterms:modified>
</cp:coreProperties>
</file>