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0D63F293-42E3-4649-8D67-1C8BC7FDFB9A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50" i="1"/>
  <c r="S49" i="1"/>
  <c r="S48" i="1"/>
  <c r="S47" i="1"/>
  <c r="S46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BL54" i="3" s="1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S58" i="3"/>
  <c r="AR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BL56" i="3" s="1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8" i="3" s="1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H47" i="1" s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H21" i="1" s="1"/>
  <c r="AG20" i="1"/>
  <c r="AG19" i="1"/>
  <c r="AH19" i="1" s="1"/>
  <c r="AG18" i="1"/>
  <c r="AG17" i="1"/>
  <c r="AH17" i="1" s="1"/>
  <c r="AG16" i="1"/>
  <c r="AG15" i="1"/>
  <c r="AH15" i="1" s="1"/>
  <c r="AG14" i="1"/>
  <c r="AG13" i="1"/>
  <c r="AH13" i="1" s="1"/>
  <c r="AG12" i="1"/>
  <c r="AG11" i="1"/>
  <c r="AH11" i="1" s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I58" i="3" s="1"/>
  <c r="BJ6" i="3"/>
  <c r="BK6" i="3"/>
  <c r="D7" i="3"/>
  <c r="G7" i="3"/>
  <c r="G58" i="3" s="1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BL40" i="3" s="1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BL47" i="3" s="1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BL55" i="3" s="1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AH12" i="1"/>
  <c r="AH16" i="1"/>
  <c r="P61" i="1"/>
  <c r="P63" i="1" s="1"/>
  <c r="AH10" i="1"/>
  <c r="D58" i="3"/>
  <c r="BL57" i="3"/>
  <c r="BL50" i="3"/>
  <c r="AN58" i="3"/>
  <c r="V65" i="1"/>
  <c r="BL42" i="3" l="1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<sst xmlns="http://schemas.openxmlformats.org/spreadsheetml/2006/main" count="213" uniqueCount="71">
  <si>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</si>
  <si>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</si>
  <si>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</si>
  <si>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</si>
  <si>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</si>
  <si>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</si>
  <si>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</si>
  <si>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</si>
  <si>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</si>
  <si>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</si>
  <si>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</si>
  <si>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</si>
  <si>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</si>
  <si>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</si>
  <si>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</si>
  <si>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</si>
  <si>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</si>
  <si>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</si>
  <si>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</si>
  <si>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</si>
  <si>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</si>
  <si>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</si>
  <si>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</si>
  <si>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</si>
  <si>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</si>
  <si>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</si>
  <si>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</si>
  <si>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</si>
  <si>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</si>
  <si>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</si>
  <si>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</si>
  <si>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</si>
  <si>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</si>
  <si>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</si>
  <si>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</si>
  <si>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</si>
  <si>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</si>
  <si>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</si>
  <si>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</si>
  <si>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</si>
  <si>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</si>
  <si>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</si>
  <si>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</si>
  <si>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</si>
  <si>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</si>
  <si>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</si>
  <si>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</si>
  <si>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</si>
  <si>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</si>
  <si>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</si>
  <si>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</si>
  <si>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</si>
  <si>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</si>
  <si>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</si>
  <si>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</si>
  <si>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</si>
  <si>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</si>
  <si>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</si>
  <si>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</si>
  <si>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</si>
  <si>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</si>
  <si>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</si>
  <si>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</si>
  <si>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</si>
  <si>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</si>
  <si>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</si>
  <si>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</si>
  <si>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</si>
  <si>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</si>
  <si>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2019 Projected (in black) and actual supply (in colour) of avocados to the European market ('000 4 kg cartons) [updated 23/8/2019]</t>
  </si>
  <si>
    <t>Comparison of estimates and actual shipments to Europe in 2019 (Updated 23/8/2019)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</si>
</sst>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7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7" xfId="0" applyNumberFormat="1" applyFont="1" applyFill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23/8/2019)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145.464</c:v>
                </c:pt>
                <c:pt idx="14">
                  <c:v>261.88799999999998</c:v>
                </c:pt>
                <c:pt idx="15">
                  <c:v>279.048</c:v>
                </c:pt>
                <c:pt idx="16">
                  <c:v>251.59200000000001</c:v>
                </c:pt>
                <c:pt idx="17">
                  <c:v>294.36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165</c:v>
                </c:pt>
                <c:pt idx="21">
                  <c:v>217.536</c:v>
                </c:pt>
                <c:pt idx="22">
                  <c:v>252.648</c:v>
                </c:pt>
                <c:pt idx="23">
                  <c:v>235.75200000000001</c:v>
                </c:pt>
                <c:pt idx="24">
                  <c:v>170.54400000000001</c:v>
                </c:pt>
                <c:pt idx="25">
                  <c:v>244.99199999999999</c:v>
                </c:pt>
                <c:pt idx="26">
                  <c:v>201.96</c:v>
                </c:pt>
                <c:pt idx="27">
                  <c:v>239.184</c:v>
                </c:pt>
                <c:pt idx="28">
                  <c:v>153.12</c:v>
                </c:pt>
                <c:pt idx="29">
                  <c:v>177.40799999999999</c:v>
                </c:pt>
                <c:pt idx="30">
                  <c:v>245.52</c:v>
                </c:pt>
                <c:pt idx="31">
                  <c:v>173.44800000000001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107.712</c:v>
                </c:pt>
                <c:pt idx="35">
                  <c:v>140.71199999999999</c:v>
                </c:pt>
                <c:pt idx="36">
                  <c:v>75.768000000000001</c:v>
                </c:pt>
                <c:pt idx="37">
                  <c:v>47.52</c:v>
                </c:pt>
                <c:pt idx="38">
                  <c:v>42.24</c:v>
                </c:pt>
                <c:pt idx="39">
                  <c:v>47.52</c:v>
                </c:pt>
                <c:pt idx="40">
                  <c:v>47.52</c:v>
                </c:pt>
                <c:pt idx="41">
                  <c:v>42.24</c:v>
                </c:pt>
                <c:pt idx="42">
                  <c:v>26.4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1698.5</c:v>
                </c:pt>
                <c:pt idx="14">
                  <c:v>2039.5</c:v>
                </c:pt>
                <c:pt idx="15">
                  <c:v>2381.25</c:v>
                </c:pt>
                <c:pt idx="16">
                  <c:v>2038</c:v>
                </c:pt>
                <c:pt idx="17">
                  <c:v>2426.25</c:v>
                </c:pt>
                <c:pt idx="18">
                  <c:v>2109.25</c:v>
                </c:pt>
                <c:pt idx="19">
                  <c:v>2040.75</c:v>
                </c:pt>
                <c:pt idx="20">
                  <c:v>1753</c:v>
                </c:pt>
                <c:pt idx="21">
                  <c:v>1526</c:v>
                </c:pt>
                <c:pt idx="22">
                  <c:v>1497</c:v>
                </c:pt>
                <c:pt idx="23">
                  <c:v>1541.75</c:v>
                </c:pt>
                <c:pt idx="24">
                  <c:v>1676.5</c:v>
                </c:pt>
                <c:pt idx="25">
                  <c:v>1700.25</c:v>
                </c:pt>
                <c:pt idx="26">
                  <c:v>1774</c:v>
                </c:pt>
                <c:pt idx="27">
                  <c:v>2096.25</c:v>
                </c:pt>
                <c:pt idx="28">
                  <c:v>2061.75</c:v>
                </c:pt>
                <c:pt idx="29">
                  <c:v>1549.75</c:v>
                </c:pt>
                <c:pt idx="30">
                  <c:v>1262</c:v>
                </c:pt>
                <c:pt idx="31">
                  <c:v>1311.25</c:v>
                </c:pt>
                <c:pt idx="32">
                  <c:v>1041.5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592.68000000000006</c:v>
                </c:pt>
                <c:pt idx="27">
                  <c:v>602.976</c:v>
                </c:pt>
                <c:pt idx="28">
                  <c:v>534.86400000000003</c:v>
                </c:pt>
                <c:pt idx="29">
                  <c:v>454.608</c:v>
                </c:pt>
                <c:pt idx="30">
                  <c:v>373.03200000000004</c:v>
                </c:pt>
                <c:pt idx="31">
                  <c:v>350.32799999999997</c:v>
                </c:pt>
                <c:pt idx="32">
                  <c:v>298.32</c:v>
                </c:pt>
                <c:pt idx="33">
                  <c:v>248.16</c:v>
                </c:pt>
                <c:pt idx="34">
                  <c:v>232.32000000000002</c:v>
                </c:pt>
                <c:pt idx="35">
                  <c:v>198</c:v>
                </c:pt>
                <c:pt idx="36">
                  <c:v>200.64000000000001</c:v>
                </c:pt>
                <c:pt idx="37">
                  <c:v>200.64000000000001</c:v>
                </c:pt>
                <c:pt idx="38">
                  <c:v>166.32</c:v>
                </c:pt>
                <c:pt idx="39">
                  <c:v>89.76</c:v>
                </c:pt>
                <c:pt idx="40">
                  <c:v>68.64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80.256</c:v>
                </c:pt>
                <c:pt idx="8">
                  <c:v>115.896</c:v>
                </c:pt>
                <c:pt idx="9">
                  <c:v>290.39999999999998</c:v>
                </c:pt>
                <c:pt idx="10">
                  <c:v>440.88</c:v>
                </c:pt>
                <c:pt idx="11">
                  <c:v>519.28800000000001</c:v>
                </c:pt>
                <c:pt idx="12">
                  <c:v>434.54399999999998</c:v>
                </c:pt>
                <c:pt idx="13">
                  <c:v>500.54399999999998</c:v>
                </c:pt>
                <c:pt idx="14">
                  <c:v>581.59199999999998</c:v>
                </c:pt>
                <c:pt idx="15">
                  <c:v>711.74399999999991</c:v>
                </c:pt>
                <c:pt idx="16">
                  <c:v>631.48800000000006</c:v>
                </c:pt>
                <c:pt idx="17">
                  <c:v>623.83199999999999</c:v>
                </c:pt>
                <c:pt idx="18">
                  <c:v>768.76800000000003</c:v>
                </c:pt>
                <c:pt idx="19">
                  <c:v>739.99199999999996</c:v>
                </c:pt>
                <c:pt idx="20">
                  <c:v>644.952</c:v>
                </c:pt>
                <c:pt idx="21">
                  <c:v>686.66399999999999</c:v>
                </c:pt>
                <c:pt idx="22">
                  <c:v>636.50400000000002</c:v>
                </c:pt>
                <c:pt idx="23">
                  <c:v>660.79200000000003</c:v>
                </c:pt>
                <c:pt idx="24">
                  <c:v>412.10399999999998</c:v>
                </c:pt>
                <c:pt idx="25">
                  <c:v>580.27199999999993</c:v>
                </c:pt>
                <c:pt idx="26">
                  <c:v>734.18399999999997</c:v>
                </c:pt>
                <c:pt idx="27">
                  <c:v>489.45600000000002</c:v>
                </c:pt>
                <c:pt idx="28">
                  <c:v>340.03199999999998</c:v>
                </c:pt>
                <c:pt idx="29">
                  <c:v>488.4</c:v>
                </c:pt>
                <c:pt idx="30">
                  <c:v>342.67200000000003</c:v>
                </c:pt>
                <c:pt idx="31">
                  <c:v>435.59999999999997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126.75</c:v>
                </c:pt>
                <c:pt idx="19">
                  <c:v>213.75</c:v>
                </c:pt>
                <c:pt idx="20">
                  <c:v>121.5</c:v>
                </c:pt>
                <c:pt idx="21">
                  <c:v>63.25</c:v>
                </c:pt>
                <c:pt idx="22">
                  <c:v>63.25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2052.25</c:v>
                </c:pt>
                <c:pt idx="14">
                  <c:v>2356.25</c:v>
                </c:pt>
                <c:pt idx="15">
                  <c:v>2650.5</c:v>
                </c:pt>
                <c:pt idx="16">
                  <c:v>2244</c:v>
                </c:pt>
                <c:pt idx="17">
                  <c:v>2542.5</c:v>
                </c:pt>
                <c:pt idx="18">
                  <c:v>2236</c:v>
                </c:pt>
                <c:pt idx="19">
                  <c:v>2254.5</c:v>
                </c:pt>
                <c:pt idx="20">
                  <c:v>1874.5</c:v>
                </c:pt>
                <c:pt idx="21">
                  <c:v>1589.25</c:v>
                </c:pt>
                <c:pt idx="22">
                  <c:v>1560.25</c:v>
                </c:pt>
                <c:pt idx="23">
                  <c:v>1610.25</c:v>
                </c:pt>
                <c:pt idx="24">
                  <c:v>1745.25</c:v>
                </c:pt>
                <c:pt idx="25">
                  <c:v>1753</c:v>
                </c:pt>
                <c:pt idx="26">
                  <c:v>1874.25</c:v>
                </c:pt>
                <c:pt idx="27">
                  <c:v>2194</c:v>
                </c:pt>
                <c:pt idx="28">
                  <c:v>2175.25</c:v>
                </c:pt>
                <c:pt idx="29">
                  <c:v>1650</c:v>
                </c:pt>
                <c:pt idx="30">
                  <c:v>1341.25</c:v>
                </c:pt>
                <c:pt idx="31">
                  <c:v>1366.75</c:v>
                </c:pt>
                <c:pt idx="32">
                  <c:v>1136.5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23/8/2019)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3.2500000000000001E-2</c:v>
                </c:pt>
                <c:pt idx="30">
                  <c:v>67.78</c:v>
                </c:pt>
                <c:pt idx="31">
                  <c:v>31.68</c:v>
                </c:pt>
                <c:pt idx="32">
                  <c:v>52.19</c:v>
                </c:pt>
                <c:pt idx="33">
                  <c:v>166.6</c:v>
                </c:pt>
                <c:pt idx="34">
                  <c:v>51.88</c:v>
                </c:pt>
                <c:pt idx="35">
                  <c:v>170.25</c:v>
                </c:pt>
                <c:pt idx="36">
                  <c:v>166.7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1774</c:v>
                </c:pt>
                <c:pt idx="31" formatCode="0">
                  <c:v>2096.25</c:v>
                </c:pt>
                <c:pt idx="32" formatCode="0">
                  <c:v>2061.75</c:v>
                </c:pt>
                <c:pt idx="33" formatCode="0">
                  <c:v>1549.75</c:v>
                </c:pt>
                <c:pt idx="34" formatCode="0">
                  <c:v>1262</c:v>
                </c:pt>
                <c:pt idx="35" formatCode="0">
                  <c:v>1311.25</c:v>
                </c:pt>
                <c:pt idx="36" formatCode="0">
                  <c:v>1041.5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206.184</c:v>
                </c:pt>
                <c:pt idx="18">
                  <c:v>291.19200000000001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406.29599999999999</c:v>
                </c:pt>
                <c:pt idx="22">
                  <c:v>516.12</c:v>
                </c:pt>
                <c:pt idx="23">
                  <c:v>504.24</c:v>
                </c:pt>
                <c:pt idx="24">
                  <c:v>474.40800000000002</c:v>
                </c:pt>
                <c:pt idx="25">
                  <c:v>441.67200000000003</c:v>
                </c:pt>
                <c:pt idx="26">
                  <c:v>434.54399999999998</c:v>
                </c:pt>
                <c:pt idx="27">
                  <c:v>421.608</c:v>
                </c:pt>
                <c:pt idx="28">
                  <c:v>258.98399999999998</c:v>
                </c:pt>
                <c:pt idx="29">
                  <c:v>402.86399999999998</c:v>
                </c:pt>
                <c:pt idx="30">
                  <c:v>488.66399999999999</c:v>
                </c:pt>
                <c:pt idx="31">
                  <c:v>316.00799999999998</c:v>
                </c:pt>
                <c:pt idx="32">
                  <c:v>229.94399999999999</c:v>
                </c:pt>
                <c:pt idx="33">
                  <c:v>326.56799999999998</c:v>
                </c:pt>
                <c:pt idx="34">
                  <c:v>234.96</c:v>
                </c:pt>
                <c:pt idx="35">
                  <c:v>294.88799999999998</c:v>
                </c:pt>
                <c:pt idx="36">
                  <c:v>222.55199999999999</c:v>
                </c:pt>
                <c:pt idx="37">
                  <c:v>200.64</c:v>
                </c:pt>
                <c:pt idx="38">
                  <c:v>190.08</c:v>
                </c:pt>
                <c:pt idx="39">
                  <c:v>150.47999999999999</c:v>
                </c:pt>
                <c:pt idx="40">
                  <c:v>153.12</c:v>
                </c:pt>
                <c:pt idx="41">
                  <c:v>158.4</c:v>
                </c:pt>
                <c:pt idx="42">
                  <c:v>139.91999999999999</c:v>
                </c:pt>
                <c:pt idx="43">
                  <c:v>89.76</c:v>
                </c:pt>
                <c:pt idx="44">
                  <c:v>68.64</c:v>
                </c:pt>
                <c:pt idx="45">
                  <c:v>36.96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12</c:v>
                </c:pt>
                <c:pt idx="33">
                  <c:v>64.25</c:v>
                </c:pt>
                <c:pt idx="34">
                  <c:v>167.75</c:v>
                </c:pt>
                <c:pt idx="35">
                  <c:v>383.5</c:v>
                </c:pt>
                <c:pt idx="36">
                  <c:v>400</c:v>
                </c:pt>
                <c:pt idx="37">
                  <c:v>400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221.75</c:v>
                </c:pt>
                <c:pt idx="22">
                  <c:v>165.75</c:v>
                </c:pt>
                <c:pt idx="23">
                  <c:v>78.5</c:v>
                </c:pt>
                <c:pt idx="24">
                  <c:v>212.5</c:v>
                </c:pt>
                <c:pt idx="25">
                  <c:v>156</c:v>
                </c:pt>
                <c:pt idx="26">
                  <c:v>0</c:v>
                </c:pt>
                <c:pt idx="27">
                  <c:v>57</c:v>
                </c:pt>
                <c:pt idx="28">
                  <c:v>152</c:v>
                </c:pt>
                <c:pt idx="29">
                  <c:v>22.5</c:v>
                </c:pt>
                <c:pt idx="30">
                  <c:v>109.25</c:v>
                </c:pt>
                <c:pt idx="31">
                  <c:v>54.25</c:v>
                </c:pt>
                <c:pt idx="32">
                  <c:v>149.25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23/8/2019)</a:t>
            </a:r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458.46600000000001</c:v>
                </c:pt>
                <c:pt idx="14">
                  <c:v>599.57799999999997</c:v>
                </c:pt>
                <c:pt idx="15">
                  <c:v>577.678</c:v>
                </c:pt>
                <c:pt idx="16">
                  <c:v>680.96699999999998</c:v>
                </c:pt>
                <c:pt idx="17">
                  <c:v>729.47888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496.50824</c:v>
                </c:pt>
                <c:pt idx="21">
                  <c:v>482.11392000000001</c:v>
                </c:pt>
                <c:pt idx="22">
                  <c:v>522.02100000000007</c:v>
                </c:pt>
                <c:pt idx="23">
                  <c:v>575.01024000000007</c:v>
                </c:pt>
                <c:pt idx="24">
                  <c:v>428.96208000000001</c:v>
                </c:pt>
                <c:pt idx="25">
                  <c:v>445.16007999999999</c:v>
                </c:pt>
                <c:pt idx="26">
                  <c:v>385.01332000000002</c:v>
                </c:pt>
                <c:pt idx="27">
                  <c:v>410.37256000000002</c:v>
                </c:pt>
                <c:pt idx="28">
                  <c:v>296.03395999999998</c:v>
                </c:pt>
                <c:pt idx="29">
                  <c:v>287.2072</c:v>
                </c:pt>
                <c:pt idx="30">
                  <c:v>420.77</c:v>
                </c:pt>
                <c:pt idx="31">
                  <c:v>305.42752000000002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236.96199999999999</c:v>
                </c:pt>
                <c:pt idx="35">
                  <c:v>289.96199999999999</c:v>
                </c:pt>
                <c:pt idx="36">
                  <c:v>263.26800000000003</c:v>
                </c:pt>
                <c:pt idx="37">
                  <c:v>152.29750000000001</c:v>
                </c:pt>
                <c:pt idx="38">
                  <c:v>204.51750000000001</c:v>
                </c:pt>
                <c:pt idx="39">
                  <c:v>270.63499999999999</c:v>
                </c:pt>
                <c:pt idx="40">
                  <c:v>365.02</c:v>
                </c:pt>
                <c:pt idx="41">
                  <c:v>557.24</c:v>
                </c:pt>
                <c:pt idx="42">
                  <c:v>469.64374999999995</c:v>
                </c:pt>
                <c:pt idx="43">
                  <c:v>514.38124999999991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2100.6760999999997</c:v>
                </c:pt>
                <c:pt idx="10">
                  <c:v>2232.6394</c:v>
                </c:pt>
                <c:pt idx="11">
                  <c:v>2421.9761000000003</c:v>
                </c:pt>
                <c:pt idx="12">
                  <c:v>2371.5140500000002</c:v>
                </c:pt>
                <c:pt idx="13">
                  <c:v>2801.1088</c:v>
                </c:pt>
                <c:pt idx="14">
                  <c:v>1943.3087999999998</c:v>
                </c:pt>
                <c:pt idx="15">
                  <c:v>2602.7451000000001</c:v>
                </c:pt>
                <c:pt idx="16">
                  <c:v>2975.7376999999997</c:v>
                </c:pt>
                <c:pt idx="17">
                  <c:v>3260.1857999999997</c:v>
                </c:pt>
                <c:pt idx="18">
                  <c:v>3048.0234</c:v>
                </c:pt>
                <c:pt idx="19">
                  <c:v>3493.2460000000001</c:v>
                </c:pt>
                <c:pt idx="20">
                  <c:v>3015.8719999999998</c:v>
                </c:pt>
                <c:pt idx="21">
                  <c:v>3340.7719999999999</c:v>
                </c:pt>
                <c:pt idx="22">
                  <c:v>3019.3110000000001</c:v>
                </c:pt>
                <c:pt idx="23">
                  <c:v>2703.7100000000005</c:v>
                </c:pt>
                <c:pt idx="24">
                  <c:v>2595.4760000000001</c:v>
                </c:pt>
                <c:pt idx="25">
                  <c:v>2283.61</c:v>
                </c:pt>
                <c:pt idx="26">
                  <c:v>2108.64</c:v>
                </c:pt>
                <c:pt idx="27">
                  <c:v>2208.2505000000001</c:v>
                </c:pt>
                <c:pt idx="28">
                  <c:v>2318.4324999999999</c:v>
                </c:pt>
                <c:pt idx="29">
                  <c:v>2378.0904999999998</c:v>
                </c:pt>
                <c:pt idx="30">
                  <c:v>2702.9019999999996</c:v>
                </c:pt>
                <c:pt idx="31">
                  <c:v>2804.4519999999998</c:v>
                </c:pt>
                <c:pt idx="32">
                  <c:v>2800.634</c:v>
                </c:pt>
                <c:pt idx="33">
                  <c:v>2488.1352499999998</c:v>
                </c:pt>
                <c:pt idx="34">
                  <c:v>2119.8325</c:v>
                </c:pt>
                <c:pt idx="35">
                  <c:v>2560.6195000000002</c:v>
                </c:pt>
                <c:pt idx="36">
                  <c:v>2226.5657499999998</c:v>
                </c:pt>
                <c:pt idx="37">
                  <c:v>2182.2624999999998</c:v>
                </c:pt>
                <c:pt idx="38">
                  <c:v>2087.8150999999998</c:v>
                </c:pt>
                <c:pt idx="39">
                  <c:v>1453.3404</c:v>
                </c:pt>
                <c:pt idx="40">
                  <c:v>1144.3700000000001</c:v>
                </c:pt>
                <c:pt idx="41">
                  <c:v>1893.66</c:v>
                </c:pt>
                <c:pt idx="42">
                  <c:v>1313.67875</c:v>
                </c:pt>
                <c:pt idx="43">
                  <c:v>1623.9737499999999</c:v>
                </c:pt>
                <c:pt idx="44">
                  <c:v>1914.8975</c:v>
                </c:pt>
                <c:pt idx="45">
                  <c:v>1789.5124999999998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23/8/2019)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68.75</c:v>
                </c:pt>
                <c:pt idx="36">
                  <c:v>67.5</c:v>
                </c:pt>
                <c:pt idx="37">
                  <c:v>75</c:v>
                </c:pt>
                <c:pt idx="38">
                  <c:v>132.5</c:v>
                </c:pt>
                <c:pt idx="39">
                  <c:v>172.5</c:v>
                </c:pt>
                <c:pt idx="40">
                  <c:v>317.5</c:v>
                </c:pt>
                <c:pt idx="41">
                  <c:v>510</c:v>
                </c:pt>
                <c:pt idx="42">
                  <c:v>352.5</c:v>
                </c:pt>
                <c:pt idx="43">
                  <c:v>397.5</c:v>
                </c:pt>
                <c:pt idx="44">
                  <c:v>355</c:v>
                </c:pt>
                <c:pt idx="45">
                  <c:v>222.5</c:v>
                </c:pt>
                <c:pt idx="46">
                  <c:v>245</c:v>
                </c:pt>
                <c:pt idx="47">
                  <c:v>455</c:v>
                </c:pt>
                <c:pt idx="48">
                  <c:v>490</c:v>
                </c:pt>
                <c:pt idx="49">
                  <c:v>530</c:v>
                </c:pt>
                <c:pt idx="50">
                  <c:v>487.5</c:v>
                </c:pt>
                <c:pt idx="51">
                  <c:v>397.5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65</c:v>
                </c:pt>
                <c:pt idx="46">
                  <c:v>137.5</c:v>
                </c:pt>
                <c:pt idx="47">
                  <c:v>202.5</c:v>
                </c:pt>
                <c:pt idx="48">
                  <c:v>202.5</c:v>
                </c:pt>
                <c:pt idx="49">
                  <c:v>192.5</c:v>
                </c:pt>
                <c:pt idx="50">
                  <c:v>220</c:v>
                </c:pt>
                <c:pt idx="51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3.2500000000000001E-2</c:v>
                </c:pt>
                <c:pt idx="30">
                  <c:v>67.78</c:v>
                </c:pt>
                <c:pt idx="31">
                  <c:v>31.68</c:v>
                </c:pt>
                <c:pt idx="32">
                  <c:v>52.19</c:v>
                </c:pt>
                <c:pt idx="33">
                  <c:v>166.6</c:v>
                </c:pt>
                <c:pt idx="34">
                  <c:v>51.88</c:v>
                </c:pt>
                <c:pt idx="35">
                  <c:v>170.25</c:v>
                </c:pt>
                <c:pt idx="36">
                  <c:v>166.7</c:v>
                </c:pt>
                <c:pt idx="37">
                  <c:v>365.9649999999998</c:v>
                </c:pt>
                <c:pt idx="38">
                  <c:v>367.88659999999987</c:v>
                </c:pt>
                <c:pt idx="39">
                  <c:v>196.47439999999995</c:v>
                </c:pt>
                <c:pt idx="40">
                  <c:v>106.68</c:v>
                </c:pt>
                <c:pt idx="41">
                  <c:v>81.77</c:v>
                </c:pt>
                <c:pt idx="42">
                  <c:v>74.08</c:v>
                </c:pt>
                <c:pt idx="43">
                  <c:v>99.694999999999993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1" formatCode="0">
                  <c:v>5</c:v>
                </c:pt>
                <c:pt idx="42" formatCode="0">
                  <c:v>5</c:v>
                </c:pt>
                <c:pt idx="43" formatCode="0">
                  <c:v>5</c:v>
                </c:pt>
                <c:pt idx="44" formatCode="0">
                  <c:v>5</c:v>
                </c:pt>
                <c:pt idx="45" formatCode="0">
                  <c:v>5</c:v>
                </c:pt>
                <c:pt idx="46" formatCode="0">
                  <c:v>5</c:v>
                </c:pt>
                <c:pt idx="4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21.12</c:v>
                </c:pt>
                <c:pt idx="5" formatCode="0">
                  <c:v>36.96</c:v>
                </c:pt>
                <c:pt idx="6" formatCode="0">
                  <c:v>58.69100000000001</c:v>
                </c:pt>
                <c:pt idx="7" formatCode="0">
                  <c:v>71.777000000000001</c:v>
                </c:pt>
                <c:pt idx="8" formatCode="0">
                  <c:v>115.22500000000001</c:v>
                </c:pt>
                <c:pt idx="9" formatCode="0">
                  <c:v>76.168000000000006</c:v>
                </c:pt>
                <c:pt idx="10" formatCode="0">
                  <c:v>99.022000000000006</c:v>
                </c:pt>
                <c:pt idx="11" formatCode="0">
                  <c:v>114.18199999999999</c:v>
                </c:pt>
                <c:pt idx="12" formatCode="0">
                  <c:v>122.40750000000001</c:v>
                </c:pt>
                <c:pt idx="13" formatCode="0">
                  <c:v>180.18</c:v>
                </c:pt>
                <c:pt idx="14" formatCode="0">
                  <c:v>213.85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126.75</c:v>
                </c:pt>
                <c:pt idx="23" formatCode="0">
                  <c:v>213.75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63.25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4.7774999999999999</c:v>
                </c:pt>
                <c:pt idx="38" formatCode="0">
                  <c:v>4.7774999999999999</c:v>
                </c:pt>
                <c:pt idx="39" formatCode="0">
                  <c:v>24.115000000000002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15.84</c:v>
                </c:pt>
                <c:pt idx="10" formatCode="0">
                  <c:v>52.800000000000004</c:v>
                </c:pt>
                <c:pt idx="11" formatCode="0">
                  <c:v>105.60000000000001</c:v>
                </c:pt>
                <c:pt idx="12" formatCode="0">
                  <c:v>121.44000000000001</c:v>
                </c:pt>
                <c:pt idx="13" formatCode="0">
                  <c:v>271.92</c:v>
                </c:pt>
                <c:pt idx="14" formatCode="0">
                  <c:v>264</c:v>
                </c:pt>
                <c:pt idx="15" formatCode="0">
                  <c:v>871.5</c:v>
                </c:pt>
                <c:pt idx="16" formatCode="0">
                  <c:v>1130</c:v>
                </c:pt>
                <c:pt idx="17" formatCode="0">
                  <c:v>1698.5</c:v>
                </c:pt>
                <c:pt idx="18" formatCode="0">
                  <c:v>2039.5</c:v>
                </c:pt>
                <c:pt idx="19" formatCode="0">
                  <c:v>2381.25</c:v>
                </c:pt>
                <c:pt idx="20" formatCode="0">
                  <c:v>2038</c:v>
                </c:pt>
                <c:pt idx="21" formatCode="0">
                  <c:v>2426.25</c:v>
                </c:pt>
                <c:pt idx="22" formatCode="0">
                  <c:v>2109.25</c:v>
                </c:pt>
                <c:pt idx="23" formatCode="0">
                  <c:v>2040.75</c:v>
                </c:pt>
                <c:pt idx="24" formatCode="0">
                  <c:v>1753</c:v>
                </c:pt>
                <c:pt idx="25" formatCode="0">
                  <c:v>1526</c:v>
                </c:pt>
                <c:pt idx="26" formatCode="0">
                  <c:v>1497</c:v>
                </c:pt>
                <c:pt idx="27" formatCode="0">
                  <c:v>1541.75</c:v>
                </c:pt>
                <c:pt idx="28" formatCode="0">
                  <c:v>1676.5</c:v>
                </c:pt>
                <c:pt idx="29" formatCode="0">
                  <c:v>1700.25</c:v>
                </c:pt>
                <c:pt idx="30" formatCode="0">
                  <c:v>1774</c:v>
                </c:pt>
                <c:pt idx="31" formatCode="0">
                  <c:v>2096.25</c:v>
                </c:pt>
                <c:pt idx="32" formatCode="0">
                  <c:v>2061.75</c:v>
                </c:pt>
                <c:pt idx="33" formatCode="0">
                  <c:v>1549.75</c:v>
                </c:pt>
                <c:pt idx="34" formatCode="0">
                  <c:v>1262</c:v>
                </c:pt>
                <c:pt idx="35" formatCode="0">
                  <c:v>1311.25</c:v>
                </c:pt>
                <c:pt idx="36" formatCode="0">
                  <c:v>1041.5</c:v>
                </c:pt>
                <c:pt idx="37" formatCode="0">
                  <c:v>823.68000000000006</c:v>
                </c:pt>
                <c:pt idx="38" formatCode="0">
                  <c:v>860.64</c:v>
                </c:pt>
                <c:pt idx="39" formatCode="0">
                  <c:v>406.56</c:v>
                </c:pt>
                <c:pt idx="40" formatCode="0">
                  <c:v>237.60000000000002</c:v>
                </c:pt>
                <c:pt idx="41" formatCode="0">
                  <c:v>126.72</c:v>
                </c:pt>
                <c:pt idx="42" formatCode="0">
                  <c:v>95.04</c:v>
                </c:pt>
                <c:pt idx="43" formatCode="0">
                  <c:v>73.92</c:v>
                </c:pt>
                <c:pt idx="44" formatCode="0">
                  <c:v>52.800000000000004</c:v>
                </c:pt>
                <c:pt idx="45" formatCode="0">
                  <c:v>36.96</c:v>
                </c:pt>
                <c:pt idx="4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12</c:v>
                </c:pt>
                <c:pt idx="33">
                  <c:v>64.25</c:v>
                </c:pt>
                <c:pt idx="34">
                  <c:v>167.75</c:v>
                </c:pt>
                <c:pt idx="35">
                  <c:v>383.5</c:v>
                </c:pt>
                <c:pt idx="36">
                  <c:v>400</c:v>
                </c:pt>
                <c:pt idx="37">
                  <c:v>400</c:v>
                </c:pt>
                <c:pt idx="38">
                  <c:v>393.5</c:v>
                </c:pt>
                <c:pt idx="39">
                  <c:v>573</c:v>
                </c:pt>
                <c:pt idx="40">
                  <c:v>542.25</c:v>
                </c:pt>
                <c:pt idx="41">
                  <c:v>1391.25</c:v>
                </c:pt>
                <c:pt idx="42">
                  <c:v>838</c:v>
                </c:pt>
                <c:pt idx="43">
                  <c:v>1185.25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1">
                  <c:v>30.096</c:v>
                </c:pt>
                <c:pt idx="12">
                  <c:v>74.975999999999999</c:v>
                </c:pt>
                <c:pt idx="13">
                  <c:v>145.464</c:v>
                </c:pt>
                <c:pt idx="14">
                  <c:v>261.88799999999998</c:v>
                </c:pt>
                <c:pt idx="15">
                  <c:v>279.048</c:v>
                </c:pt>
                <c:pt idx="16">
                  <c:v>251.59200000000001</c:v>
                </c:pt>
                <c:pt idx="17">
                  <c:v>294.36</c:v>
                </c:pt>
                <c:pt idx="18">
                  <c:v>290.39999999999998</c:v>
                </c:pt>
                <c:pt idx="19">
                  <c:v>253.17599999999999</c:v>
                </c:pt>
                <c:pt idx="20">
                  <c:v>165</c:v>
                </c:pt>
                <c:pt idx="21">
                  <c:v>217.536</c:v>
                </c:pt>
                <c:pt idx="22">
                  <c:v>252.648</c:v>
                </c:pt>
                <c:pt idx="23">
                  <c:v>235.75200000000001</c:v>
                </c:pt>
                <c:pt idx="24">
                  <c:v>170.54400000000001</c:v>
                </c:pt>
                <c:pt idx="25">
                  <c:v>244.99199999999999</c:v>
                </c:pt>
                <c:pt idx="26">
                  <c:v>201.96</c:v>
                </c:pt>
                <c:pt idx="27">
                  <c:v>239.184</c:v>
                </c:pt>
                <c:pt idx="28">
                  <c:v>153.12</c:v>
                </c:pt>
                <c:pt idx="29">
                  <c:v>177.40799999999999</c:v>
                </c:pt>
                <c:pt idx="30">
                  <c:v>245.52</c:v>
                </c:pt>
                <c:pt idx="31">
                  <c:v>173.44800000000001</c:v>
                </c:pt>
                <c:pt idx="32">
                  <c:v>110.08799999999999</c:v>
                </c:pt>
                <c:pt idx="33">
                  <c:v>161.83199999999999</c:v>
                </c:pt>
                <c:pt idx="34">
                  <c:v>107.712</c:v>
                </c:pt>
                <c:pt idx="35">
                  <c:v>140.71199999999999</c:v>
                </c:pt>
                <c:pt idx="36">
                  <c:v>75.768000000000001</c:v>
                </c:pt>
                <c:pt idx="37">
                  <c:v>47.52</c:v>
                </c:pt>
                <c:pt idx="38">
                  <c:v>42.24</c:v>
                </c:pt>
                <c:pt idx="39">
                  <c:v>47.52</c:v>
                </c:pt>
                <c:pt idx="40">
                  <c:v>47.52</c:v>
                </c:pt>
                <c:pt idx="41">
                  <c:v>42.24</c:v>
                </c:pt>
                <c:pt idx="42">
                  <c:v>26.4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1">
                  <c:v>50.16</c:v>
                </c:pt>
                <c:pt idx="12">
                  <c:v>40.92</c:v>
                </c:pt>
                <c:pt idx="13">
                  <c:v>144.93600000000001</c:v>
                </c:pt>
                <c:pt idx="14">
                  <c:v>178.99199999999999</c:v>
                </c:pt>
                <c:pt idx="15">
                  <c:v>240.24</c:v>
                </c:pt>
                <c:pt idx="16">
                  <c:v>182.952</c:v>
                </c:pt>
                <c:pt idx="17">
                  <c:v>206.184</c:v>
                </c:pt>
                <c:pt idx="18">
                  <c:v>291.19200000000001</c:v>
                </c:pt>
                <c:pt idx="19">
                  <c:v>458.56799999999998</c:v>
                </c:pt>
                <c:pt idx="20">
                  <c:v>466.488</c:v>
                </c:pt>
                <c:pt idx="21">
                  <c:v>406.29599999999999</c:v>
                </c:pt>
                <c:pt idx="22">
                  <c:v>516.12</c:v>
                </c:pt>
                <c:pt idx="23">
                  <c:v>504.24</c:v>
                </c:pt>
                <c:pt idx="24">
                  <c:v>474.40800000000002</c:v>
                </c:pt>
                <c:pt idx="25">
                  <c:v>441.67200000000003</c:v>
                </c:pt>
                <c:pt idx="26">
                  <c:v>434.54399999999998</c:v>
                </c:pt>
                <c:pt idx="27">
                  <c:v>421.608</c:v>
                </c:pt>
                <c:pt idx="28">
                  <c:v>258.98399999999998</c:v>
                </c:pt>
                <c:pt idx="29">
                  <c:v>402.86399999999998</c:v>
                </c:pt>
                <c:pt idx="30">
                  <c:v>488.66399999999999</c:v>
                </c:pt>
                <c:pt idx="31">
                  <c:v>316.00799999999998</c:v>
                </c:pt>
                <c:pt idx="32">
                  <c:v>229.94399999999999</c:v>
                </c:pt>
                <c:pt idx="33">
                  <c:v>326.56799999999998</c:v>
                </c:pt>
                <c:pt idx="34">
                  <c:v>234.96</c:v>
                </c:pt>
                <c:pt idx="35">
                  <c:v>294.88799999999998</c:v>
                </c:pt>
                <c:pt idx="36">
                  <c:v>222.55199999999999</c:v>
                </c:pt>
                <c:pt idx="37">
                  <c:v>200.64</c:v>
                </c:pt>
                <c:pt idx="38">
                  <c:v>190.08</c:v>
                </c:pt>
                <c:pt idx="39">
                  <c:v>150.47999999999999</c:v>
                </c:pt>
                <c:pt idx="40">
                  <c:v>153.12</c:v>
                </c:pt>
                <c:pt idx="41">
                  <c:v>158.4</c:v>
                </c:pt>
                <c:pt idx="42">
                  <c:v>139.91999999999999</c:v>
                </c:pt>
                <c:pt idx="43">
                  <c:v>89.76</c:v>
                </c:pt>
                <c:pt idx="44">
                  <c:v>68.64</c:v>
                </c:pt>
                <c:pt idx="45">
                  <c:v>36.96</c:v>
                </c:pt>
                <c:pt idx="46">
                  <c:v>15.84</c:v>
                </c:pt>
                <c:pt idx="47">
                  <c:v>21.12</c:v>
                </c:pt>
                <c:pt idx="48">
                  <c:v>21.12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221.75</c:v>
                </c:pt>
                <c:pt idx="22">
                  <c:v>165.75</c:v>
                </c:pt>
                <c:pt idx="23">
                  <c:v>78.5</c:v>
                </c:pt>
                <c:pt idx="24">
                  <c:v>212.5</c:v>
                </c:pt>
                <c:pt idx="25">
                  <c:v>156</c:v>
                </c:pt>
                <c:pt idx="26">
                  <c:v>0</c:v>
                </c:pt>
                <c:pt idx="27">
                  <c:v>57</c:v>
                </c:pt>
                <c:pt idx="28">
                  <c:v>152</c:v>
                </c:pt>
                <c:pt idx="29">
                  <c:v>22.5</c:v>
                </c:pt>
                <c:pt idx="30">
                  <c:v>109.25</c:v>
                </c:pt>
                <c:pt idx="31">
                  <c:v>54.25</c:v>
                </c:pt>
                <c:pt idx="32">
                  <c:v>149.25</c:v>
                </c:pt>
                <c:pt idx="33">
                  <c:v>117.75924999999999</c:v>
                </c:pt>
                <c:pt idx="34">
                  <c:v>118.50650000000002</c:v>
                </c:pt>
                <c:pt idx="35">
                  <c:v>115.99550000000001</c:v>
                </c:pt>
                <c:pt idx="36">
                  <c:v>143.36975000000001</c:v>
                </c:pt>
                <c:pt idx="37">
                  <c:v>171.82550000000001</c:v>
                </c:pt>
                <c:pt idx="38">
                  <c:v>135.7765</c:v>
                </c:pt>
                <c:pt idx="39">
                  <c:v>76.825999999999993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23/8/2019)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527.37</c:v>
                </c:pt>
                <c:pt idx="5">
                  <c:v>447.21</c:v>
                </c:pt>
                <c:pt idx="6">
                  <c:v>530.94100000000003</c:v>
                </c:pt>
                <c:pt idx="7">
                  <c:v>641.02700000000004</c:v>
                </c:pt>
                <c:pt idx="8">
                  <c:v>370.72500000000002</c:v>
                </c:pt>
                <c:pt idx="9">
                  <c:v>398.66800000000001</c:v>
                </c:pt>
                <c:pt idx="10">
                  <c:v>419.77199999999999</c:v>
                </c:pt>
                <c:pt idx="11">
                  <c:v>436.6</c:v>
                </c:pt>
                <c:pt idx="12">
                  <c:v>387.20550000000003</c:v>
                </c:pt>
                <c:pt idx="13">
                  <c:v>458.46600000000001</c:v>
                </c:pt>
                <c:pt idx="14">
                  <c:v>599.57799999999997</c:v>
                </c:pt>
                <c:pt idx="15">
                  <c:v>577.678</c:v>
                </c:pt>
                <c:pt idx="16">
                  <c:v>680.96699999999998</c:v>
                </c:pt>
                <c:pt idx="17">
                  <c:v>729.47888</c:v>
                </c:pt>
                <c:pt idx="18">
                  <c:v>715.91848000000005</c:v>
                </c:pt>
                <c:pt idx="19">
                  <c:v>642.22931999999992</c:v>
                </c:pt>
                <c:pt idx="20">
                  <c:v>496.50824</c:v>
                </c:pt>
                <c:pt idx="21">
                  <c:v>482.11392000000001</c:v>
                </c:pt>
                <c:pt idx="22">
                  <c:v>522.02100000000007</c:v>
                </c:pt>
                <c:pt idx="23">
                  <c:v>575.01024000000007</c:v>
                </c:pt>
                <c:pt idx="24">
                  <c:v>428.96208000000001</c:v>
                </c:pt>
                <c:pt idx="25">
                  <c:v>445.16007999999999</c:v>
                </c:pt>
                <c:pt idx="26">
                  <c:v>385.01332000000002</c:v>
                </c:pt>
                <c:pt idx="27">
                  <c:v>410.37256000000002</c:v>
                </c:pt>
                <c:pt idx="28">
                  <c:v>296.03395999999998</c:v>
                </c:pt>
                <c:pt idx="29">
                  <c:v>287.2072</c:v>
                </c:pt>
                <c:pt idx="30">
                  <c:v>420.77</c:v>
                </c:pt>
                <c:pt idx="31">
                  <c:v>305.42752000000002</c:v>
                </c:pt>
                <c:pt idx="32">
                  <c:v>274.93227999999999</c:v>
                </c:pt>
                <c:pt idx="33">
                  <c:v>312.08199999999999</c:v>
                </c:pt>
                <c:pt idx="34">
                  <c:v>236.96199999999999</c:v>
                </c:pt>
                <c:pt idx="35">
                  <c:v>289.96199999999999</c:v>
                </c:pt>
                <c:pt idx="36">
                  <c:v>263.26800000000003</c:v>
                </c:pt>
                <c:pt idx="37">
                  <c:v>152.29750000000001</c:v>
                </c:pt>
                <c:pt idx="38">
                  <c:v>204.51750000000001</c:v>
                </c:pt>
                <c:pt idx="39">
                  <c:v>270.63499999999999</c:v>
                </c:pt>
                <c:pt idx="40">
                  <c:v>365.02</c:v>
                </c:pt>
                <c:pt idx="41">
                  <c:v>557.24</c:v>
                </c:pt>
                <c:pt idx="42">
                  <c:v>469.64374999999995</c:v>
                </c:pt>
                <c:pt idx="43">
                  <c:v>514.38124999999991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23/8/2019)</a:t>
            </a:r>
          </a:p>
        </c:rich>
      </c:tx>
      <c:layout>
        <c:manualLayout>
          <c:xMode val="edge"/>
          <c:yMode val="edge"/>
          <c:x val="0.33732786669640152"/>
          <c:y val="1.0618250579840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2100.6760999999997</c:v>
                </c:pt>
                <c:pt idx="10">
                  <c:v>2232.6394</c:v>
                </c:pt>
                <c:pt idx="11">
                  <c:v>2421.9761000000003</c:v>
                </c:pt>
                <c:pt idx="12">
                  <c:v>2371.5140500000002</c:v>
                </c:pt>
                <c:pt idx="13">
                  <c:v>2801.1088</c:v>
                </c:pt>
                <c:pt idx="14">
                  <c:v>1943.3087999999998</c:v>
                </c:pt>
                <c:pt idx="15">
                  <c:v>2602.7451000000001</c:v>
                </c:pt>
                <c:pt idx="16">
                  <c:v>2975.7376999999997</c:v>
                </c:pt>
                <c:pt idx="17">
                  <c:v>3260.1857999999997</c:v>
                </c:pt>
                <c:pt idx="18">
                  <c:v>3048.0234</c:v>
                </c:pt>
                <c:pt idx="19">
                  <c:v>3493.2460000000001</c:v>
                </c:pt>
                <c:pt idx="20">
                  <c:v>3015.8719999999998</c:v>
                </c:pt>
                <c:pt idx="21">
                  <c:v>3340.7719999999999</c:v>
                </c:pt>
                <c:pt idx="22">
                  <c:v>3019.3110000000001</c:v>
                </c:pt>
                <c:pt idx="23">
                  <c:v>2703.7100000000005</c:v>
                </c:pt>
                <c:pt idx="24">
                  <c:v>2595.4760000000001</c:v>
                </c:pt>
                <c:pt idx="25">
                  <c:v>2283.61</c:v>
                </c:pt>
                <c:pt idx="26">
                  <c:v>2108.64</c:v>
                </c:pt>
                <c:pt idx="27">
                  <c:v>2208.2505000000001</c:v>
                </c:pt>
                <c:pt idx="28">
                  <c:v>2318.4324999999999</c:v>
                </c:pt>
                <c:pt idx="29">
                  <c:v>2378.0904999999998</c:v>
                </c:pt>
                <c:pt idx="30">
                  <c:v>2702.9019999999996</c:v>
                </c:pt>
                <c:pt idx="31">
                  <c:v>2804.4519999999998</c:v>
                </c:pt>
                <c:pt idx="32">
                  <c:v>2800.634</c:v>
                </c:pt>
                <c:pt idx="33">
                  <c:v>2488.1352499999998</c:v>
                </c:pt>
                <c:pt idx="34">
                  <c:v>2119.8325</c:v>
                </c:pt>
                <c:pt idx="35">
                  <c:v>2560.6195000000002</c:v>
                </c:pt>
                <c:pt idx="36">
                  <c:v>2226.5657499999998</c:v>
                </c:pt>
                <c:pt idx="37">
                  <c:v>2182.2624999999998</c:v>
                </c:pt>
                <c:pt idx="38">
                  <c:v>2087.8150999999998</c:v>
                </c:pt>
                <c:pt idx="39">
                  <c:v>1453.3404</c:v>
                </c:pt>
                <c:pt idx="40">
                  <c:v>1144.3700000000001</c:v>
                </c:pt>
                <c:pt idx="41">
                  <c:v>1893.66</c:v>
                </c:pt>
                <c:pt idx="42">
                  <c:v>1313.67875</c:v>
                </c:pt>
                <c:pt idx="43">
                  <c:v>1623.9737499999999</c:v>
                </c:pt>
                <c:pt idx="44">
                  <c:v>1914.8975</c:v>
                </c:pt>
                <c:pt idx="45">
                  <c:v>1789.5124999999998</c:v>
                </c:pt>
                <c:pt idx="46">
                  <c:v>1862.11</c:v>
                </c:pt>
                <c:pt idx="47">
                  <c:v>1937.8987499999998</c:v>
                </c:pt>
                <c:pt idx="48">
                  <c:v>1945.895</c:v>
                </c:pt>
                <c:pt idx="49">
                  <c:v>1913.03125</c:v>
                </c:pt>
                <c:pt idx="50">
                  <c:v>2074.98</c:v>
                </c:pt>
                <c:pt idx="51">
                  <c:v>2127.0703437499997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23/8/2019)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2676.22885</c:v>
                </c:pt>
                <c:pt idx="5">
                  <c:v>2618.9830999999999</c:v>
                </c:pt>
                <c:pt idx="6">
                  <c:v>2760.5255499999994</c:v>
                </c:pt>
                <c:pt idx="7">
                  <c:v>2602.8296</c:v>
                </c:pt>
                <c:pt idx="8">
                  <c:v>2554.6562499999995</c:v>
                </c:pt>
                <c:pt idx="9">
                  <c:v>2499.3440999999998</c:v>
                </c:pt>
                <c:pt idx="10">
                  <c:v>2652.4114</c:v>
                </c:pt>
                <c:pt idx="11">
                  <c:v>2858.5761000000002</c:v>
                </c:pt>
                <c:pt idx="12">
                  <c:v>2758.7195500000003</c:v>
                </c:pt>
                <c:pt idx="13">
                  <c:v>3259.5747999999999</c:v>
                </c:pt>
                <c:pt idx="14">
                  <c:v>2542.8867999999998</c:v>
                </c:pt>
                <c:pt idx="15">
                  <c:v>3180.4231</c:v>
                </c:pt>
                <c:pt idx="16">
                  <c:v>3656.7046999999998</c:v>
                </c:pt>
                <c:pt idx="17">
                  <c:v>3989.6646799999999</c:v>
                </c:pt>
                <c:pt idx="18">
                  <c:v>3763.9418800000003</c:v>
                </c:pt>
                <c:pt idx="19">
                  <c:v>4135.4753199999996</c:v>
                </c:pt>
                <c:pt idx="20">
                  <c:v>3512.38024</c:v>
                </c:pt>
                <c:pt idx="21">
                  <c:v>3822.8859199999997</c:v>
                </c:pt>
                <c:pt idx="22">
                  <c:v>3541.3320000000003</c:v>
                </c:pt>
                <c:pt idx="23">
                  <c:v>3278.7202400000006</c:v>
                </c:pt>
                <c:pt idx="24">
                  <c:v>3024.4380799999999</c:v>
                </c:pt>
                <c:pt idx="25">
                  <c:v>2728.7700800000002</c:v>
                </c:pt>
                <c:pt idx="26">
                  <c:v>2493.6533199999999</c:v>
                </c:pt>
                <c:pt idx="27">
                  <c:v>2618.6230599999999</c:v>
                </c:pt>
                <c:pt idx="28">
                  <c:v>2614.4664599999996</c:v>
                </c:pt>
                <c:pt idx="29">
                  <c:v>2665.2976999999996</c:v>
                </c:pt>
                <c:pt idx="30">
                  <c:v>3123.6719999999996</c:v>
                </c:pt>
                <c:pt idx="31">
                  <c:v>3109.87952</c:v>
                </c:pt>
                <c:pt idx="32">
                  <c:v>3075.56628</c:v>
                </c:pt>
                <c:pt idx="33">
                  <c:v>2800.2172499999997</c:v>
                </c:pt>
                <c:pt idx="34">
                  <c:v>2356.7945</c:v>
                </c:pt>
                <c:pt idx="35">
                  <c:v>2850.5815000000002</c:v>
                </c:pt>
                <c:pt idx="36">
                  <c:v>2489.8337499999998</c:v>
                </c:pt>
                <c:pt idx="37">
                  <c:v>2334.56</c:v>
                </c:pt>
                <c:pt idx="38">
                  <c:v>2292.3325999999997</c:v>
                </c:pt>
                <c:pt idx="39">
                  <c:v>1723.9754</c:v>
                </c:pt>
                <c:pt idx="40">
                  <c:v>1509.39</c:v>
                </c:pt>
                <c:pt idx="41">
                  <c:v>2450.9</c:v>
                </c:pt>
                <c:pt idx="42">
                  <c:v>1783.3225</c:v>
                </c:pt>
                <c:pt idx="43">
                  <c:v>2138.3549999999996</c:v>
                </c:pt>
                <c:pt idx="44">
                  <c:v>2467.4225000000001</c:v>
                </c:pt>
                <c:pt idx="45">
                  <c:v>2186.5874999999996</c:v>
                </c:pt>
                <c:pt idx="46">
                  <c:v>2345.7537499999999</c:v>
                </c:pt>
                <c:pt idx="47">
                  <c:v>2553.13</c:v>
                </c:pt>
                <c:pt idx="48">
                  <c:v>2588.5762500000001</c:v>
                </c:pt>
                <c:pt idx="49">
                  <c:v>2569.2562499999999</c:v>
                </c:pt>
                <c:pt idx="50">
                  <c:v>2733.6487500000003</c:v>
                </c:pt>
                <c:pt idx="51">
                  <c:v>2657.1703437499996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233.904</c:v>
                </c:pt>
                <c:pt idx="27">
                  <c:v>217.8</c:v>
                </c:pt>
                <c:pt idx="28">
                  <c:v>180.57599999999999</c:v>
                </c:pt>
                <c:pt idx="29">
                  <c:v>209.08799999999999</c:v>
                </c:pt>
                <c:pt idx="30">
                  <c:v>151.80000000000001</c:v>
                </c:pt>
                <c:pt idx="31">
                  <c:v>111.408</c:v>
                </c:pt>
                <c:pt idx="32">
                  <c:v>75.768000000000001</c:v>
                </c:pt>
                <c:pt idx="33">
                  <c:v>47.52</c:v>
                </c:pt>
                <c:pt idx="34">
                  <c:v>42.24</c:v>
                </c:pt>
                <c:pt idx="35">
                  <c:v>47.52</c:v>
                </c:pt>
                <c:pt idx="36">
                  <c:v>47.52</c:v>
                </c:pt>
                <c:pt idx="37">
                  <c:v>42.24</c:v>
                </c:pt>
                <c:pt idx="38">
                  <c:v>26.4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8">
                  <c:v>30.096</c:v>
                </c:pt>
                <c:pt idx="9">
                  <c:v>74.975999999999999</c:v>
                </c:pt>
                <c:pt idx="10">
                  <c:v>145.464</c:v>
                </c:pt>
                <c:pt idx="11">
                  <c:v>261.88799999999998</c:v>
                </c:pt>
                <c:pt idx="12">
                  <c:v>279.048</c:v>
                </c:pt>
                <c:pt idx="13">
                  <c:v>251.59200000000001</c:v>
                </c:pt>
                <c:pt idx="14">
                  <c:v>294.36</c:v>
                </c:pt>
                <c:pt idx="15">
                  <c:v>290.39999999999998</c:v>
                </c:pt>
                <c:pt idx="16">
                  <c:v>253.17599999999999</c:v>
                </c:pt>
                <c:pt idx="17">
                  <c:v>165</c:v>
                </c:pt>
                <c:pt idx="18">
                  <c:v>217.536</c:v>
                </c:pt>
                <c:pt idx="19">
                  <c:v>252.648</c:v>
                </c:pt>
                <c:pt idx="20">
                  <c:v>235.75200000000001</c:v>
                </c:pt>
                <c:pt idx="21">
                  <c:v>170.54400000000001</c:v>
                </c:pt>
                <c:pt idx="22">
                  <c:v>244.99199999999999</c:v>
                </c:pt>
                <c:pt idx="23">
                  <c:v>201.96</c:v>
                </c:pt>
                <c:pt idx="24">
                  <c:v>239.184</c:v>
                </c:pt>
                <c:pt idx="25">
                  <c:v>153.12</c:v>
                </c:pt>
                <c:pt idx="26">
                  <c:v>177.40799999999999</c:v>
                </c:pt>
                <c:pt idx="27">
                  <c:v>245.52</c:v>
                </c:pt>
                <c:pt idx="28">
                  <c:v>173.44800000000001</c:v>
                </c:pt>
                <c:pt idx="29">
                  <c:v>110.08799999999999</c:v>
                </c:pt>
                <c:pt idx="30">
                  <c:v>161.83199999999999</c:v>
                </c:pt>
                <c:pt idx="31">
                  <c:v>107.712</c:v>
                </c:pt>
                <c:pt idx="32">
                  <c:v>140.71199999999999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358.77600000000001</c:v>
                </c:pt>
                <c:pt idx="27">
                  <c:v>385.17599999999999</c:v>
                </c:pt>
                <c:pt idx="28">
                  <c:v>354.28800000000001</c:v>
                </c:pt>
                <c:pt idx="29">
                  <c:v>245.52</c:v>
                </c:pt>
                <c:pt idx="30">
                  <c:v>221.232</c:v>
                </c:pt>
                <c:pt idx="31">
                  <c:v>238.92</c:v>
                </c:pt>
                <c:pt idx="32">
                  <c:v>222.55199999999999</c:v>
                </c:pt>
                <c:pt idx="33">
                  <c:v>200.64</c:v>
                </c:pt>
                <c:pt idx="34">
                  <c:v>190.08</c:v>
                </c:pt>
                <c:pt idx="35">
                  <c:v>150.47999999999999</c:v>
                </c:pt>
                <c:pt idx="36">
                  <c:v>153.12</c:v>
                </c:pt>
                <c:pt idx="37">
                  <c:v>158.4</c:v>
                </c:pt>
                <c:pt idx="38">
                  <c:v>139.91999999999999</c:v>
                </c:pt>
                <c:pt idx="39">
                  <c:v>89.76</c:v>
                </c:pt>
                <c:pt idx="40">
                  <c:v>68.64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7">
                  <c:v>50.16</c:v>
                </c:pt>
                <c:pt idx="8">
                  <c:v>40.92</c:v>
                </c:pt>
                <c:pt idx="9">
                  <c:v>144.93600000000001</c:v>
                </c:pt>
                <c:pt idx="10">
                  <c:v>178.99199999999999</c:v>
                </c:pt>
                <c:pt idx="11">
                  <c:v>240.24</c:v>
                </c:pt>
                <c:pt idx="12">
                  <c:v>182.952</c:v>
                </c:pt>
                <c:pt idx="13">
                  <c:v>206.184</c:v>
                </c:pt>
                <c:pt idx="14">
                  <c:v>291.19200000000001</c:v>
                </c:pt>
                <c:pt idx="15">
                  <c:v>458.56799999999998</c:v>
                </c:pt>
                <c:pt idx="16">
                  <c:v>466.488</c:v>
                </c:pt>
                <c:pt idx="17">
                  <c:v>406.29599999999999</c:v>
                </c:pt>
                <c:pt idx="18">
                  <c:v>516.12</c:v>
                </c:pt>
                <c:pt idx="19">
                  <c:v>504.24</c:v>
                </c:pt>
                <c:pt idx="20">
                  <c:v>474.40800000000002</c:v>
                </c:pt>
                <c:pt idx="21">
                  <c:v>441.67200000000003</c:v>
                </c:pt>
                <c:pt idx="22">
                  <c:v>434.54399999999998</c:v>
                </c:pt>
                <c:pt idx="23">
                  <c:v>421.608</c:v>
                </c:pt>
                <c:pt idx="24">
                  <c:v>258.98399999999998</c:v>
                </c:pt>
                <c:pt idx="25">
                  <c:v>402.86399999999998</c:v>
                </c:pt>
                <c:pt idx="26">
                  <c:v>488.66399999999999</c:v>
                </c:pt>
                <c:pt idx="27">
                  <c:v>316.00799999999998</c:v>
                </c:pt>
                <c:pt idx="28">
                  <c:v>229.94399999999999</c:v>
                </c:pt>
                <c:pt idx="29">
                  <c:v>326.56799999999998</c:v>
                </c:pt>
                <c:pt idx="30">
                  <c:v>234.96</c:v>
                </c:pt>
                <c:pt idx="31">
                  <c:v>294.88799999999998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0.72797</cdr:x>
      <cdr:y>0.48584</cdr:y>
    </cdr:from>
    <cdr:to>
      <cdr:x>0.72797</cdr:x>
      <cdr:y>0.58831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358426" y="2461897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0.7246</cdr:x>
      <cdr:y>0.32585</cdr:y>
    </cdr:from>
    <cdr:to>
      <cdr:x>0.72474</cdr:x>
      <cdr:y>0.41284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35846" y="1654282"/>
          <a:ext cx="1225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0.72813</cdr:x>
      <cdr:y>0.38041</cdr:y>
    </cdr:from>
    <cdr:to>
      <cdr:x>0.7286</cdr:x>
      <cdr:y>0.46273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373661" y="1934911"/>
          <a:ext cx="4114" cy="4187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0.59822</cdr:x>
      <cdr:y>0.10139</cdr:y>
    </cdr:from>
    <cdr:to>
      <cdr:x>0.92523</cdr:x>
      <cdr:y>0.24131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0323" y="56131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0.72977</cdr:x>
      <cdr:y>0.44412</cdr:y>
    </cdr:from>
    <cdr:to>
      <cdr:x>0.73085</cdr:x>
      <cdr:y>0.52369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75690" y="2458775"/>
          <a:ext cx="9731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Peru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0.72997</cdr:x>
      <cdr:y>0.27072</cdr:y>
    </cdr:from>
    <cdr:to>
      <cdr:x>0.73017</cdr:x>
      <cdr:y>0.33501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271613" y="1374387"/>
          <a:ext cx="1718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27</xdr:row>
      <xdr:rowOff>120015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0.11383</cdr:x>
      <cdr:y>0.07176</cdr:y>
    </cdr:from>
    <cdr:to>
      <cdr:x>0.43027</cdr:x>
      <cdr:y>0.2195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95" y="33341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Peru,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0.71857</cdr:x>
      <cdr:y>0.32931</cdr:y>
    </cdr:from>
    <cdr:to>
      <cdr:x>0.71908</cdr:x>
      <cdr:y>0.42731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248959" y="1530071"/>
          <a:ext cx="4435" cy="455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0.67274</cdr:x>
      <cdr:y>0.08065</cdr:y>
    </cdr:from>
    <cdr:to>
      <cdr:x>0.99464</cdr:x>
      <cdr:y>0.18912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619" y="441837"/>
          <a:ext cx="2974114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0.72611</cdr:x>
      <cdr:y>0.2993</cdr:y>
    </cdr:from>
    <cdr:to>
      <cdr:x>0.72636</cdr:x>
      <cdr:y>0.3668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708757" y="1639818"/>
          <a:ext cx="2309" cy="369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F1"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G24" activePane="bottomRight" state="frozen"/>
      <selection pane="topRight" activeCell="B1" sqref="B1"/>
      <selection pane="bottomLeft" activeCell="A6" sqref="A6"/>
      <selection pane="bottomRight" activeCell="V2" sqref="V2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78"/>
    </row>
    <row r="2" spans="1:71" ht="13.5" thickBot="1" x14ac:dyDescent="0.25"/>
    <row r="3" spans="1:71" ht="13.5" thickBot="1" x14ac:dyDescent="0.25">
      <c r="A3" s="1"/>
      <c r="B3" s="201" t="s">
        <v>22</v>
      </c>
      <c r="C3" s="202"/>
      <c r="D3" s="203"/>
      <c r="E3" s="37"/>
      <c r="F3" s="37" t="s">
        <v>23</v>
      </c>
      <c r="G3" s="37"/>
      <c r="H3" s="201" t="s">
        <v>24</v>
      </c>
      <c r="I3" s="202"/>
      <c r="J3" s="203"/>
      <c r="K3" s="37"/>
      <c r="L3" s="37" t="s">
        <v>25</v>
      </c>
      <c r="M3" s="37"/>
      <c r="N3" s="201" t="s">
        <v>26</v>
      </c>
      <c r="O3" s="202"/>
      <c r="P3" s="203"/>
      <c r="Q3" s="105"/>
      <c r="R3" s="37" t="s">
        <v>27</v>
      </c>
      <c r="S3" s="37"/>
      <c r="T3" s="201" t="s">
        <v>28</v>
      </c>
      <c r="U3" s="202"/>
      <c r="V3" s="203"/>
      <c r="W3" s="37"/>
      <c r="X3" s="37" t="s">
        <v>29</v>
      </c>
      <c r="Y3" s="37"/>
      <c r="Z3" s="201" t="s">
        <v>30</v>
      </c>
      <c r="AA3" s="202"/>
      <c r="AB3" s="202"/>
      <c r="AC3" s="37"/>
      <c r="AD3" s="37" t="s">
        <v>31</v>
      </c>
      <c r="AE3" s="37"/>
      <c r="AF3" s="202" t="s">
        <v>32</v>
      </c>
      <c r="AG3" s="202"/>
      <c r="AH3" s="203"/>
      <c r="AI3" s="37"/>
      <c r="AJ3" s="37" t="s">
        <v>33</v>
      </c>
      <c r="AK3" s="37"/>
      <c r="AL3" s="201" t="s">
        <v>34</v>
      </c>
      <c r="AM3" s="202"/>
      <c r="AN3" s="203"/>
      <c r="AO3" s="68"/>
      <c r="AP3" s="37" t="s">
        <v>35</v>
      </c>
      <c r="AQ3" s="38"/>
      <c r="AR3" s="201" t="s">
        <v>36</v>
      </c>
      <c r="AS3" s="202"/>
      <c r="AT3" s="203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1" t="s">
        <v>43</v>
      </c>
      <c r="BE3" s="202"/>
      <c r="BF3" s="203"/>
      <c r="BG3" s="193" t="s">
        <v>44</v>
      </c>
      <c r="BH3" s="194"/>
      <c r="BI3" s="195"/>
      <c r="BJ3" s="204" t="s">
        <v>41</v>
      </c>
      <c r="BK3" s="205"/>
      <c r="BL3" s="206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269.61980000000005</v>
      </c>
      <c r="S6" s="43">
        <f>Q6+R6</f>
        <v>269.61980000000005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431.76374999999979</v>
      </c>
      <c r="S7" s="43">
        <f t="shared" ref="S7:S57" si="17">Q7+R7</f>
        <v>431.76374999999979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603.94964999999979</v>
      </c>
      <c r="S8" s="43">
        <f t="shared" si="17"/>
        <v>603.94964999999979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326.78609999999998</v>
      </c>
      <c r="S9" s="43">
        <f t="shared" si="17"/>
        <v>326.78609999999998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315.70659999999998</v>
      </c>
      <c r="S10" s="43">
        <f t="shared" si="17"/>
        <v>315.70659999999998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21.12</v>
      </c>
      <c r="AJ10" s="15">
        <v>5.28</v>
      </c>
      <c r="AK10" s="135">
        <f t="shared" ref="AK10:AK22" si="22">AI10+AJ10</f>
        <v>26.400000000000002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344.46759999999989</v>
      </c>
      <c r="S11" s="43">
        <f t="shared" si="17"/>
        <v>344.46759999999989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36.96</v>
      </c>
      <c r="AJ11" s="15">
        <v>0</v>
      </c>
      <c r="AK11" s="135">
        <f t="shared" si="22"/>
        <v>36.96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355.32879999999983</v>
      </c>
      <c r="S12" s="43">
        <f t="shared" si="17"/>
        <v>355.32879999999983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58.69100000000001</v>
      </c>
      <c r="AJ12" s="15">
        <v>10.56</v>
      </c>
      <c r="AK12" s="135">
        <f t="shared" si="22"/>
        <v>69.251000000000005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287.48009999999988</v>
      </c>
      <c r="S13" s="43">
        <f t="shared" si="17"/>
        <v>287.48009999999988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71.777000000000001</v>
      </c>
      <c r="AJ13" s="15">
        <v>15.84</v>
      </c>
      <c r="AK13" s="135">
        <f t="shared" si="22"/>
        <v>87.617000000000004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440.68399999999963</v>
      </c>
      <c r="S14" s="43">
        <f t="shared" si="17"/>
        <v>440.68399999999963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115.22500000000001</v>
      </c>
      <c r="AJ14" s="15">
        <v>15.84</v>
      </c>
      <c r="AK14" s="135">
        <f t="shared" si="22"/>
        <v>131.065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273.3565999999999</v>
      </c>
      <c r="S15" s="43">
        <f t="shared" si="17"/>
        <v>273.3565999999999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76.168000000000006</v>
      </c>
      <c r="AJ15" s="69">
        <v>15.84</v>
      </c>
      <c r="AK15" s="135">
        <f t="shared" si="22"/>
        <v>92.00800000000001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420.78939999999989</v>
      </c>
      <c r="S16" s="43">
        <f t="shared" si="17"/>
        <v>420.78939999999989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99.022000000000006</v>
      </c>
      <c r="AJ16" s="69">
        <v>52.8</v>
      </c>
      <c r="AK16" s="135">
        <f t="shared" si="22"/>
        <v>151.822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/>
      <c r="AV16" s="40"/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352.45060000000007</v>
      </c>
      <c r="S17" s="43">
        <f t="shared" si="17"/>
        <v>352.45060000000007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114.18199999999999</v>
      </c>
      <c r="AJ17" s="69">
        <v>105.6</v>
      </c>
      <c r="AK17" s="135">
        <f t="shared" si="22"/>
        <v>219.78199999999998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30.096</v>
      </c>
      <c r="AV17" s="70">
        <v>50.16</v>
      </c>
      <c r="AW17" s="95">
        <f>SUM(AU17:AV17)</f>
        <v>80.256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199.73279999999997</v>
      </c>
      <c r="S18" s="43">
        <f t="shared" si="17"/>
        <v>199.73279999999997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122.40750000000001</v>
      </c>
      <c r="AJ18" s="69">
        <v>121.44</v>
      </c>
      <c r="AK18" s="135">
        <f t="shared" si="22"/>
        <v>243.84750000000003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74.975999999999999</v>
      </c>
      <c r="AV18" s="70">
        <v>40.92</v>
      </c>
      <c r="AW18" s="95">
        <f t="shared" ref="AW18:AW53" si="31">SUM(AU18:AV18)</f>
        <v>115.896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286.87279999999981</v>
      </c>
      <c r="S19" s="43">
        <f t="shared" si="17"/>
        <v>286.87279999999981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180.18</v>
      </c>
      <c r="AJ19" s="69">
        <v>317.11680000000001</v>
      </c>
      <c r="AK19" s="135">
        <f t="shared" si="22"/>
        <v>497.29680000000002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145.464</v>
      </c>
      <c r="AV19" s="43">
        <v>144.93600000000001</v>
      </c>
      <c r="AW19" s="95">
        <f t="shared" si="31"/>
        <v>290.39999999999998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347.51679999999982</v>
      </c>
      <c r="S20" s="43">
        <f>Q20+R20</f>
        <v>347.51679999999982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213.85</v>
      </c>
      <c r="AJ20" s="69">
        <v>369.96960000000001</v>
      </c>
      <c r="AK20" s="135">
        <f t="shared" si="22"/>
        <v>583.81960000000004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261.88799999999998</v>
      </c>
      <c r="AV20" s="15">
        <v>178.99199999999999</v>
      </c>
      <c r="AW20" s="95">
        <f t="shared" si="31"/>
        <v>440.88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182.53509999999997</v>
      </c>
      <c r="S21" s="43">
        <f t="shared" si="17"/>
        <v>182.53509999999997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228.1825</v>
      </c>
      <c r="AJ21" s="69">
        <v>631.83120000000008</v>
      </c>
      <c r="AK21" s="135">
        <f t="shared" si="22"/>
        <v>860.01370000000009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279.048</v>
      </c>
      <c r="AV21" s="15">
        <v>240.24</v>
      </c>
      <c r="AW21" s="95">
        <f t="shared" si="31"/>
        <v>519.28800000000001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90.960699999999974</v>
      </c>
      <c r="S22" s="43">
        <f t="shared" si="17"/>
        <v>90.960699999999974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158.5675</v>
      </c>
      <c r="AJ22" s="69">
        <v>610.20960000000002</v>
      </c>
      <c r="AK22" s="135">
        <f t="shared" si="22"/>
        <v>768.77710000000002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251.59200000000001</v>
      </c>
      <c r="AV22" s="15">
        <v>182.952</v>
      </c>
      <c r="AW22" s="95">
        <f>SUM(AU22:AV22)</f>
        <v>434.54399999999998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32.050800000000002</v>
      </c>
      <c r="S23" s="43">
        <f t="shared" si="17"/>
        <v>32.050800000000002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353.75</v>
      </c>
      <c r="AJ23" s="69">
        <v>1698.5</v>
      </c>
      <c r="AK23" s="135">
        <f t="shared" ref="AK23:AK57" si="34">AI23+AJ23</f>
        <v>2052.25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294.36</v>
      </c>
      <c r="AV23" s="15">
        <v>206.184</v>
      </c>
      <c r="AW23" s="95">
        <f>SUM(AU23:AV23)</f>
        <v>500.54399999999998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11.048400000000001</v>
      </c>
      <c r="S24" s="43">
        <f t="shared" si="17"/>
        <v>11.048400000000001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316.75</v>
      </c>
      <c r="AJ24" s="81">
        <v>2039.5</v>
      </c>
      <c r="AK24" s="135">
        <f t="shared" si="34"/>
        <v>2356.25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290.39999999999998</v>
      </c>
      <c r="AV24" s="70">
        <v>291.19200000000001</v>
      </c>
      <c r="AW24" s="95">
        <f>SUM(AU24:AV24)</f>
        <v>581.59199999999998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187.75</v>
      </c>
      <c r="BC24" s="43">
        <f t="shared" si="23"/>
        <v>187.75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269.25</v>
      </c>
      <c r="AJ25" s="81">
        <v>2381.25</v>
      </c>
      <c r="AK25" s="135">
        <f t="shared" si="34"/>
        <v>2650.5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253.17599999999999</v>
      </c>
      <c r="AV25" s="70">
        <v>458.56799999999998</v>
      </c>
      <c r="AW25" s="95">
        <f>SUM(AU25:AV25)</f>
        <v>711.74399999999991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217.75</v>
      </c>
      <c r="BC25" s="43">
        <f t="shared" si="23"/>
        <v>217.75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206</v>
      </c>
      <c r="AJ26" s="81">
        <v>2038</v>
      </c>
      <c r="AK26" s="135">
        <f t="shared" si="34"/>
        <v>2244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165</v>
      </c>
      <c r="AV26" s="70">
        <v>466.488</v>
      </c>
      <c r="AW26" s="95">
        <f t="shared" si="31"/>
        <v>631.48800000000006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108.25</v>
      </c>
      <c r="BC26" s="43">
        <f t="shared" si="23"/>
        <v>108.25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116.25</v>
      </c>
      <c r="AJ27" s="81">
        <v>2426.25</v>
      </c>
      <c r="AK27" s="135">
        <f t="shared" si="34"/>
        <v>2542.5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217.536</v>
      </c>
      <c r="AV27" s="15">
        <v>406.29599999999999</v>
      </c>
      <c r="AW27" s="95">
        <f t="shared" si="31"/>
        <v>623.83199999999999</v>
      </c>
      <c r="AX27" s="101"/>
      <c r="AY27" s="61">
        <v>77</v>
      </c>
      <c r="AZ27" s="102">
        <f t="shared" si="24"/>
        <v>77</v>
      </c>
      <c r="BA27" s="97">
        <v>0</v>
      </c>
      <c r="BB27" s="15">
        <v>102.25</v>
      </c>
      <c r="BC27" s="43">
        <f t="shared" si="23"/>
        <v>102.25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0.33500000000000002</v>
      </c>
      <c r="S28" s="43">
        <f t="shared" si="17"/>
        <v>0.33500000000000002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126.75</v>
      </c>
      <c r="AJ28" s="81">
        <v>2109.25</v>
      </c>
      <c r="AK28" s="135">
        <f t="shared" si="34"/>
        <v>2236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252.648</v>
      </c>
      <c r="AV28" s="15">
        <v>516.12</v>
      </c>
      <c r="AW28" s="95">
        <f t="shared" si="31"/>
        <v>768.76800000000003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215.75</v>
      </c>
      <c r="BC28" s="43">
        <f t="shared" si="23"/>
        <v>215.75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213.75</v>
      </c>
      <c r="AJ29" s="81">
        <v>2040.75</v>
      </c>
      <c r="AK29" s="135">
        <f>AI29+AJ29</f>
        <v>2254.5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235.75200000000001</v>
      </c>
      <c r="AV29" s="15">
        <v>504.24</v>
      </c>
      <c r="AW29" s="95">
        <f t="shared" si="31"/>
        <v>739.99199999999996</v>
      </c>
      <c r="AX29" s="101"/>
      <c r="AY29" s="61">
        <v>77</v>
      </c>
      <c r="AZ29" s="102">
        <f t="shared" si="24"/>
        <v>77</v>
      </c>
      <c r="BA29" s="97">
        <v>0</v>
      </c>
      <c r="BB29" s="15">
        <v>243.25</v>
      </c>
      <c r="BC29" s="43">
        <f t="shared" si="23"/>
        <v>243.25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121.5</v>
      </c>
      <c r="AJ30" s="81">
        <v>1753</v>
      </c>
      <c r="AK30" s="135">
        <f t="shared" si="34"/>
        <v>1874.5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170.54400000000001</v>
      </c>
      <c r="AV30" s="15">
        <v>474.40800000000002</v>
      </c>
      <c r="AW30" s="95">
        <f t="shared" si="31"/>
        <v>644.952</v>
      </c>
      <c r="AX30" s="101"/>
      <c r="AY30" s="61">
        <v>99.000000000000014</v>
      </c>
      <c r="AZ30" s="102">
        <f t="shared" si="24"/>
        <v>99.000000000000014</v>
      </c>
      <c r="BA30" s="97">
        <v>0</v>
      </c>
      <c r="BB30" s="43">
        <v>283.5</v>
      </c>
      <c r="BC30" s="43">
        <f t="shared" si="23"/>
        <v>283.5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4.37</v>
      </c>
      <c r="S31" s="43">
        <f t="shared" si="17"/>
        <v>4.37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63.25</v>
      </c>
      <c r="AJ31" s="81">
        <v>1526</v>
      </c>
      <c r="AK31" s="135">
        <f t="shared" si="34"/>
        <v>1589.25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244.99199999999999</v>
      </c>
      <c r="AV31" s="15">
        <v>441.67200000000003</v>
      </c>
      <c r="AW31" s="95">
        <f t="shared" si="31"/>
        <v>686.66399999999999</v>
      </c>
      <c r="AX31" s="101"/>
      <c r="AY31" s="61">
        <v>55.000000000000007</v>
      </c>
      <c r="AZ31" s="102">
        <f t="shared" si="24"/>
        <v>55.000000000000007</v>
      </c>
      <c r="BA31" s="97">
        <v>0</v>
      </c>
      <c r="BB31" s="43">
        <v>271.25</v>
      </c>
      <c r="BC31" s="43">
        <f t="shared" si="23"/>
        <v>271.25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63.25</v>
      </c>
      <c r="AJ32" s="15">
        <v>1497</v>
      </c>
      <c r="AK32" s="135">
        <f t="shared" si="34"/>
        <v>1560.25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201.96</v>
      </c>
      <c r="AV32" s="15">
        <v>434.54399999999998</v>
      </c>
      <c r="AW32" s="95">
        <f t="shared" si="31"/>
        <v>636.50400000000002</v>
      </c>
      <c r="AX32" s="101"/>
      <c r="AY32" s="61">
        <v>33</v>
      </c>
      <c r="AZ32" s="102">
        <f t="shared" si="24"/>
        <v>33</v>
      </c>
      <c r="BA32" s="97">
        <v>0</v>
      </c>
      <c r="BB32" s="43">
        <v>286</v>
      </c>
      <c r="BC32" s="43">
        <f t="shared" si="23"/>
        <v>286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68.5</v>
      </c>
      <c r="AJ33" s="15">
        <v>1541.75</v>
      </c>
      <c r="AK33" s="135">
        <f t="shared" si="34"/>
        <v>1610.25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239.184</v>
      </c>
      <c r="AV33" s="15">
        <v>421.608</v>
      </c>
      <c r="AW33" s="95">
        <f t="shared" si="31"/>
        <v>660.79200000000003</v>
      </c>
      <c r="AX33" s="101"/>
      <c r="AY33" s="61">
        <v>27.500000000000004</v>
      </c>
      <c r="AZ33" s="102">
        <f t="shared" si="24"/>
        <v>27.500000000000004</v>
      </c>
      <c r="BA33" s="97">
        <v>0</v>
      </c>
      <c r="BB33" s="43">
        <v>407.75</v>
      </c>
      <c r="BC33" s="43">
        <f t="shared" si="23"/>
        <v>407.75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>
        <v>0</v>
      </c>
      <c r="R34" s="15">
        <v>3.2500000000000001E-2</v>
      </c>
      <c r="S34" s="43">
        <f t="shared" si="17"/>
        <v>3.2500000000000001E-2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68.75</v>
      </c>
      <c r="AJ34" s="15">
        <v>1676.5</v>
      </c>
      <c r="AK34" s="135">
        <f t="shared" si="34"/>
        <v>1745.25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153.12</v>
      </c>
      <c r="AV34" s="15">
        <v>258.98399999999998</v>
      </c>
      <c r="AW34" s="95">
        <f t="shared" si="31"/>
        <v>412.10399999999998</v>
      </c>
      <c r="AX34" s="101"/>
      <c r="AY34" s="61">
        <v>16.5</v>
      </c>
      <c r="AZ34" s="102">
        <f t="shared" si="24"/>
        <v>16.5</v>
      </c>
      <c r="BA34" s="97">
        <v>0</v>
      </c>
      <c r="BB34" s="43">
        <v>410.5</v>
      </c>
      <c r="BC34" s="43">
        <f t="shared" si="23"/>
        <v>410.5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>
        <v>0</v>
      </c>
      <c r="R35" s="15">
        <v>3.2500000000000001E-2</v>
      </c>
      <c r="S35" s="43">
        <f>Q35+R35</f>
        <v>3.2500000000000001E-2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52.75</v>
      </c>
      <c r="AJ35" s="154">
        <v>1700.25</v>
      </c>
      <c r="AK35" s="135">
        <f t="shared" si="34"/>
        <v>1753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177.40799999999999</v>
      </c>
      <c r="AV35" s="154">
        <v>402.86399999999998</v>
      </c>
      <c r="AW35" s="95">
        <f t="shared" si="31"/>
        <v>580.27199999999993</v>
      </c>
      <c r="AX35" s="101"/>
      <c r="AY35" s="61">
        <v>16.5</v>
      </c>
      <c r="AZ35" s="102">
        <f t="shared" si="24"/>
        <v>16.5</v>
      </c>
      <c r="BA35" s="97">
        <v>0</v>
      </c>
      <c r="BB35" s="43">
        <v>399</v>
      </c>
      <c r="BC35" s="43">
        <f t="shared" si="23"/>
        <v>399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>
        <v>0</v>
      </c>
      <c r="R36" s="15">
        <v>67.78</v>
      </c>
      <c r="S36" s="43">
        <f>Q36+R36</f>
        <v>67.78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100.25</v>
      </c>
      <c r="AJ36" s="15">
        <v>1774</v>
      </c>
      <c r="AK36" s="135">
        <f t="shared" si="34"/>
        <v>1874.25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233.904</v>
      </c>
      <c r="AS36" s="86">
        <v>358.77600000000001</v>
      </c>
      <c r="AT36" s="62">
        <f t="shared" si="29"/>
        <v>592.68000000000006</v>
      </c>
      <c r="AU36" s="70">
        <v>245.52</v>
      </c>
      <c r="AV36" s="15">
        <v>488.66399999999999</v>
      </c>
      <c r="AW36" s="95">
        <f t="shared" si="31"/>
        <v>734.18399999999997</v>
      </c>
      <c r="AX36" s="101"/>
      <c r="AY36" s="61">
        <v>22</v>
      </c>
      <c r="AZ36" s="102">
        <f t="shared" si="24"/>
        <v>22</v>
      </c>
      <c r="BA36" s="97">
        <v>0</v>
      </c>
      <c r="BB36" s="43">
        <v>397.75</v>
      </c>
      <c r="BC36" s="43">
        <f t="shared" si="23"/>
        <v>397.75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250.739</v>
      </c>
      <c r="BK36" s="103">
        <f t="shared" ref="BK36:BK45" si="45">C36+I36+O36+U36+AA36+AG36+AM36+AS36+AY36</f>
        <v>1712.5535000000002</v>
      </c>
      <c r="BL36" s="103">
        <f t="shared" si="14"/>
        <v>1963.2925000000002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>
        <v>0</v>
      </c>
      <c r="R37" s="15">
        <v>31.68</v>
      </c>
      <c r="S37" s="43">
        <f t="shared" si="17"/>
        <v>31.68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>
        <v>97.75</v>
      </c>
      <c r="AJ37" s="15">
        <v>2096.25</v>
      </c>
      <c r="AK37" s="135">
        <f t="shared" si="34"/>
        <v>2194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217.8</v>
      </c>
      <c r="AS37" s="72">
        <v>385.17599999999999</v>
      </c>
      <c r="AT37" s="62">
        <f t="shared" si="29"/>
        <v>602.976</v>
      </c>
      <c r="AU37" s="70">
        <v>173.44800000000001</v>
      </c>
      <c r="AV37" s="15">
        <v>316.00799999999998</v>
      </c>
      <c r="AW37" s="95">
        <f t="shared" si="31"/>
        <v>489.45600000000002</v>
      </c>
      <c r="AX37" s="101"/>
      <c r="AY37" s="61">
        <v>11</v>
      </c>
      <c r="AZ37" s="102">
        <f t="shared" si="24"/>
        <v>11</v>
      </c>
      <c r="BA37" s="97">
        <v>0</v>
      </c>
      <c r="BB37" s="43">
        <v>317.25</v>
      </c>
      <c r="BC37" s="43">
        <f t="shared" si="23"/>
        <v>317.25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227.35500000000002</v>
      </c>
      <c r="BK37" s="103">
        <f t="shared" si="45"/>
        <v>1629.971</v>
      </c>
      <c r="BL37" s="103">
        <f t="shared" si="14"/>
        <v>1857.326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>
        <v>0</v>
      </c>
      <c r="R38" s="15">
        <v>52.19</v>
      </c>
      <c r="S38" s="43">
        <f t="shared" si="17"/>
        <v>52.19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>
        <v>113.5</v>
      </c>
      <c r="AJ38" s="15">
        <v>2061.75</v>
      </c>
      <c r="AK38" s="135">
        <f t="shared" si="34"/>
        <v>2175.25</v>
      </c>
      <c r="AL38" s="72"/>
      <c r="AM38" s="72"/>
      <c r="AN38" s="62">
        <f t="shared" si="42"/>
        <v>0</v>
      </c>
      <c r="AO38" s="15">
        <v>0</v>
      </c>
      <c r="AP38" s="15">
        <v>12</v>
      </c>
      <c r="AQ38" s="43">
        <f t="shared" si="43"/>
        <v>12</v>
      </c>
      <c r="AR38" s="72">
        <v>180.57599999999999</v>
      </c>
      <c r="AS38" s="72">
        <v>354.28800000000001</v>
      </c>
      <c r="AT38" s="62">
        <f t="shared" si="29"/>
        <v>534.86400000000003</v>
      </c>
      <c r="AU38" s="15">
        <v>110.08799999999999</v>
      </c>
      <c r="AV38" s="15">
        <v>229.94399999999999</v>
      </c>
      <c r="AW38" s="95">
        <f t="shared" si="31"/>
        <v>340.03199999999998</v>
      </c>
      <c r="AX38" s="101"/>
      <c r="AY38" s="61">
        <v>118</v>
      </c>
      <c r="AZ38" s="102">
        <f t="shared" si="24"/>
        <v>118</v>
      </c>
      <c r="BA38" s="97"/>
      <c r="BB38" s="43"/>
      <c r="BC38" s="43">
        <f t="shared" si="23"/>
        <v>0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225.62099999999998</v>
      </c>
      <c r="BK38" s="103">
        <f t="shared" si="45"/>
        <v>2199.5554999999999</v>
      </c>
      <c r="BL38" s="103">
        <f t="shared" ref="BL38:BL57" si="46">D38+J38+P38+V38+AB38+AH38+AN38+AT38+AZ38</f>
        <v>2425.1765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>
        <v>0</v>
      </c>
      <c r="R39" s="15">
        <v>166.6</v>
      </c>
      <c r="S39" s="43">
        <f t="shared" si="17"/>
        <v>166.6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>
        <v>100.25</v>
      </c>
      <c r="AJ39" s="15">
        <v>1549.75</v>
      </c>
      <c r="AK39" s="135">
        <f t="shared" si="34"/>
        <v>1650</v>
      </c>
      <c r="AL39" s="72"/>
      <c r="AM39" s="72"/>
      <c r="AN39" s="62">
        <f t="shared" si="42"/>
        <v>0</v>
      </c>
      <c r="AO39" s="15">
        <v>0</v>
      </c>
      <c r="AP39" s="15">
        <v>64.25</v>
      </c>
      <c r="AQ39" s="43">
        <f t="shared" si="43"/>
        <v>64.25</v>
      </c>
      <c r="AR39" s="72">
        <v>209.08799999999999</v>
      </c>
      <c r="AS39" s="72">
        <v>245.52</v>
      </c>
      <c r="AT39" s="62">
        <f t="shared" si="29"/>
        <v>454.608</v>
      </c>
      <c r="AU39" s="15">
        <v>161.83199999999999</v>
      </c>
      <c r="AV39" s="15">
        <v>326.56799999999998</v>
      </c>
      <c r="AW39" s="95">
        <f t="shared" si="31"/>
        <v>488.4</v>
      </c>
      <c r="AX39" s="101"/>
      <c r="AY39" s="61">
        <v>119</v>
      </c>
      <c r="AZ39" s="102">
        <f t="shared" si="24"/>
        <v>119</v>
      </c>
      <c r="BA39" s="97"/>
      <c r="BB39" s="43"/>
      <c r="BC39" s="43">
        <f t="shared" si="23"/>
        <v>0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230.70050000000001</v>
      </c>
      <c r="BK39" s="103">
        <f t="shared" si="45"/>
        <v>1995.4825000000001</v>
      </c>
      <c r="BL39" s="103">
        <f t="shared" si="46"/>
        <v>2226.183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>
        <v>0</v>
      </c>
      <c r="R40" s="15">
        <v>51.88</v>
      </c>
      <c r="S40" s="43">
        <f t="shared" si="17"/>
        <v>51.88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>
        <v>79.25</v>
      </c>
      <c r="AJ40" s="15">
        <v>1262</v>
      </c>
      <c r="AK40" s="135">
        <f t="shared" si="34"/>
        <v>1341.25</v>
      </c>
      <c r="AL40" s="72"/>
      <c r="AM40" s="72"/>
      <c r="AN40" s="62">
        <f t="shared" si="42"/>
        <v>0</v>
      </c>
      <c r="AO40" s="15">
        <v>0</v>
      </c>
      <c r="AP40" s="15">
        <v>167.75</v>
      </c>
      <c r="AQ40" s="43">
        <f t="shared" si="43"/>
        <v>167.75</v>
      </c>
      <c r="AR40" s="72">
        <v>151.80000000000001</v>
      </c>
      <c r="AS40" s="72">
        <v>221.232</v>
      </c>
      <c r="AT40" s="62">
        <f t="shared" si="29"/>
        <v>373.03200000000004</v>
      </c>
      <c r="AU40" s="15">
        <v>107.712</v>
      </c>
      <c r="AV40" s="15">
        <v>234.96</v>
      </c>
      <c r="AW40" s="95">
        <f t="shared" si="31"/>
        <v>342.67200000000003</v>
      </c>
      <c r="AX40" s="101"/>
      <c r="AY40" s="61">
        <v>119</v>
      </c>
      <c r="AZ40" s="102">
        <f t="shared" si="24"/>
        <v>119</v>
      </c>
      <c r="BA40" s="97"/>
      <c r="BB40" s="43"/>
      <c r="BC40" s="43">
        <f t="shared" si="23"/>
        <v>0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166.13250000000002</v>
      </c>
      <c r="BK40" s="103">
        <f t="shared" si="45"/>
        <v>2029.0770000000002</v>
      </c>
      <c r="BL40" s="103">
        <f t="shared" si="46"/>
        <v>2195.2095000000004</v>
      </c>
      <c r="BN40" s="34"/>
      <c r="BO40" s="34"/>
      <c r="BP40" s="82"/>
      <c r="BQ40" s="82"/>
    </row>
    <row r="41" spans="1:69" x14ac:dyDescent="0.2">
      <c r="A41" s="13">
        <v>36</v>
      </c>
      <c r="B41" s="72"/>
      <c r="C41" s="72"/>
      <c r="D41" s="62">
        <f t="shared" si="0"/>
        <v>0</v>
      </c>
      <c r="E41" s="15"/>
      <c r="F41" s="15"/>
      <c r="G41" s="43">
        <f t="shared" si="32"/>
        <v>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>
        <v>0</v>
      </c>
      <c r="R41" s="15">
        <v>170.25</v>
      </c>
      <c r="S41" s="43">
        <f t="shared" si="17"/>
        <v>170.25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>
        <v>55.5</v>
      </c>
      <c r="AJ41" s="15">
        <v>1311.25</v>
      </c>
      <c r="AK41" s="135">
        <f t="shared" si="34"/>
        <v>1366.75</v>
      </c>
      <c r="AL41" s="72"/>
      <c r="AM41" s="72"/>
      <c r="AN41" s="62">
        <f t="shared" si="42"/>
        <v>0</v>
      </c>
      <c r="AO41" s="15">
        <v>0</v>
      </c>
      <c r="AP41" s="15">
        <v>383.5</v>
      </c>
      <c r="AQ41" s="43">
        <f t="shared" si="43"/>
        <v>383.5</v>
      </c>
      <c r="AR41" s="72">
        <v>111.408</v>
      </c>
      <c r="AS41" s="72">
        <v>238.92</v>
      </c>
      <c r="AT41" s="62">
        <f t="shared" si="29"/>
        <v>350.32799999999997</v>
      </c>
      <c r="AU41" s="15">
        <v>140.71199999999999</v>
      </c>
      <c r="AV41" s="15">
        <v>294.88799999999998</v>
      </c>
      <c r="AW41" s="95">
        <f t="shared" si="31"/>
        <v>435.59999999999997</v>
      </c>
      <c r="AX41" s="101"/>
      <c r="AY41" s="61">
        <v>115.99550000000001</v>
      </c>
      <c r="AZ41" s="102">
        <f t="shared" si="24"/>
        <v>115.99550000000001</v>
      </c>
      <c r="BA41" s="97"/>
      <c r="BB41" s="43"/>
      <c r="BC41" s="43">
        <f t="shared" si="23"/>
        <v>0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130.518</v>
      </c>
      <c r="BK41" s="103">
        <f t="shared" si="45"/>
        <v>2345.0655000000002</v>
      </c>
      <c r="BL41" s="103">
        <f t="shared" si="46"/>
        <v>2475.5834999999997</v>
      </c>
      <c r="BN41" s="34"/>
      <c r="BO41" s="34"/>
      <c r="BP41" s="82"/>
      <c r="BQ41" s="82"/>
    </row>
    <row r="42" spans="1:69" x14ac:dyDescent="0.2">
      <c r="A42" s="13">
        <v>37</v>
      </c>
      <c r="B42" s="72"/>
      <c r="C42" s="72"/>
      <c r="D42" s="62">
        <f t="shared" si="0"/>
        <v>0</v>
      </c>
      <c r="E42" s="15"/>
      <c r="F42" s="15"/>
      <c r="G42" s="43">
        <f t="shared" si="32"/>
        <v>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>
        <v>0</v>
      </c>
      <c r="R42" s="15">
        <v>166.7</v>
      </c>
      <c r="S42" s="43">
        <f t="shared" si="17"/>
        <v>166.7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>
        <v>95</v>
      </c>
      <c r="AJ42" s="15">
        <v>1041.5</v>
      </c>
      <c r="AK42" s="135">
        <f t="shared" si="34"/>
        <v>1136.5</v>
      </c>
      <c r="AL42" s="72"/>
      <c r="AM42" s="72"/>
      <c r="AN42" s="62">
        <f t="shared" si="42"/>
        <v>0</v>
      </c>
      <c r="AO42" s="15"/>
      <c r="AP42" s="15"/>
      <c r="AQ42" s="43">
        <f t="shared" si="43"/>
        <v>0</v>
      </c>
      <c r="AR42" s="72">
        <v>75.768000000000001</v>
      </c>
      <c r="AS42" s="72">
        <v>222.55199999999999</v>
      </c>
      <c r="AT42" s="62">
        <f t="shared" si="29"/>
        <v>298.32</v>
      </c>
      <c r="AU42" s="15"/>
      <c r="AV42" s="15"/>
      <c r="AW42" s="95">
        <f t="shared" si="31"/>
        <v>0</v>
      </c>
      <c r="AX42" s="101"/>
      <c r="AY42" s="61">
        <v>143.36975000000001</v>
      </c>
      <c r="AZ42" s="102">
        <f t="shared" si="24"/>
        <v>143.36975000000001</v>
      </c>
      <c r="BA42" s="97"/>
      <c r="BB42" s="43"/>
      <c r="BC42" s="43">
        <f t="shared" si="23"/>
        <v>0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97.380499999999998</v>
      </c>
      <c r="BK42" s="103">
        <f t="shared" si="45"/>
        <v>2343.8842500000001</v>
      </c>
      <c r="BL42" s="103">
        <f t="shared" si="46"/>
        <v>2441.2647499999998</v>
      </c>
      <c r="BN42" s="34"/>
      <c r="BO42" s="34"/>
      <c r="BP42" s="82"/>
      <c r="BQ42" s="82"/>
    </row>
    <row r="43" spans="1:69" x14ac:dyDescent="0.2">
      <c r="A43" s="13">
        <v>38</v>
      </c>
      <c r="B43" s="72"/>
      <c r="C43" s="72"/>
      <c r="D43" s="62">
        <f t="shared" si="0"/>
        <v>0</v>
      </c>
      <c r="E43" s="15"/>
      <c r="F43" s="15"/>
      <c r="G43" s="43">
        <f t="shared" si="32"/>
        <v>0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/>
      <c r="R43" s="15"/>
      <c r="S43" s="43">
        <f t="shared" si="17"/>
        <v>0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/>
      <c r="AJ43" s="15"/>
      <c r="AK43" s="135">
        <f t="shared" si="34"/>
        <v>0</v>
      </c>
      <c r="AL43" s="72"/>
      <c r="AM43" s="72"/>
      <c r="AN43" s="62">
        <f t="shared" si="42"/>
        <v>0</v>
      </c>
      <c r="AO43" s="35"/>
      <c r="AP43" s="35"/>
      <c r="AQ43" s="43">
        <f t="shared" si="43"/>
        <v>0</v>
      </c>
      <c r="AR43" s="72">
        <v>47.52</v>
      </c>
      <c r="AS43" s="72">
        <v>200.64</v>
      </c>
      <c r="AT43" s="62">
        <f t="shared" si="29"/>
        <v>248.16</v>
      </c>
      <c r="AU43" s="15"/>
      <c r="AV43" s="15"/>
      <c r="AW43" s="95">
        <f t="shared" si="31"/>
        <v>0</v>
      </c>
      <c r="AX43" s="101"/>
      <c r="AY43" s="61">
        <v>171.82550000000001</v>
      </c>
      <c r="AZ43" s="102">
        <f t="shared" si="24"/>
        <v>171.82550000000001</v>
      </c>
      <c r="BA43" s="97"/>
      <c r="BB43" s="43"/>
      <c r="BC43" s="43">
        <f t="shared" si="23"/>
        <v>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52.297499999999999</v>
      </c>
      <c r="BK43" s="103">
        <f t="shared" si="45"/>
        <v>2085.1329999999998</v>
      </c>
      <c r="BL43" s="103">
        <f t="shared" si="46"/>
        <v>2137.4304999999999</v>
      </c>
      <c r="BN43" s="34"/>
      <c r="BO43" s="34"/>
      <c r="BP43" s="34"/>
      <c r="BQ43" s="34"/>
    </row>
    <row r="44" spans="1:69" x14ac:dyDescent="0.2">
      <c r="A44" s="13">
        <v>39</v>
      </c>
      <c r="B44" s="72"/>
      <c r="C44" s="72"/>
      <c r="D44" s="62">
        <f t="shared" si="0"/>
        <v>0</v>
      </c>
      <c r="E44" s="15"/>
      <c r="F44" s="15"/>
      <c r="G44" s="43">
        <f t="shared" si="32"/>
        <v>0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/>
      <c r="R44" s="69"/>
      <c r="S44" s="43">
        <f t="shared" si="17"/>
        <v>0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/>
      <c r="AJ44" s="15"/>
      <c r="AK44" s="135">
        <f t="shared" si="34"/>
        <v>0</v>
      </c>
      <c r="AL44" s="72"/>
      <c r="AM44" s="72"/>
      <c r="AN44" s="62">
        <f t="shared" si="42"/>
        <v>0</v>
      </c>
      <c r="AO44" s="15"/>
      <c r="AP44" s="15"/>
      <c r="AQ44" s="43">
        <f t="shared" si="43"/>
        <v>0</v>
      </c>
      <c r="AR44" s="72">
        <v>42.24</v>
      </c>
      <c r="AS44" s="72">
        <v>190.08</v>
      </c>
      <c r="AT44" s="62">
        <f t="shared" si="29"/>
        <v>232.32000000000002</v>
      </c>
      <c r="AU44" s="15"/>
      <c r="AV44" s="15"/>
      <c r="AW44" s="95">
        <f t="shared" si="31"/>
        <v>0</v>
      </c>
      <c r="AX44" s="101"/>
      <c r="AY44" s="61">
        <v>135.7765</v>
      </c>
      <c r="AZ44" s="102">
        <f t="shared" si="24"/>
        <v>135.7765</v>
      </c>
      <c r="BA44" s="97"/>
      <c r="BB44" s="43"/>
      <c r="BC44" s="43">
        <f t="shared" si="23"/>
        <v>0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47.017499999999998</v>
      </c>
      <c r="BK44" s="103">
        <f t="shared" si="45"/>
        <v>2333.5965000000001</v>
      </c>
      <c r="BL44" s="103">
        <f t="shared" si="46"/>
        <v>2380.614</v>
      </c>
      <c r="BN44" s="34"/>
      <c r="BO44" s="34"/>
      <c r="BP44" s="34"/>
      <c r="BQ44" s="34"/>
    </row>
    <row r="45" spans="1:69" x14ac:dyDescent="0.2">
      <c r="A45" s="13">
        <v>40</v>
      </c>
      <c r="B45" s="72"/>
      <c r="C45" s="72"/>
      <c r="D45" s="62">
        <f t="shared" si="0"/>
        <v>0</v>
      </c>
      <c r="E45" s="70"/>
      <c r="F45" s="70"/>
      <c r="G45" s="43">
        <f t="shared" si="32"/>
        <v>0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/>
      <c r="R45" s="69"/>
      <c r="S45" s="43">
        <f t="shared" si="17"/>
        <v>0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/>
      <c r="AJ45" s="15"/>
      <c r="AK45" s="135">
        <f t="shared" si="34"/>
        <v>0</v>
      </c>
      <c r="AL45" s="72"/>
      <c r="AM45" s="72"/>
      <c r="AN45" s="62">
        <f t="shared" si="42"/>
        <v>0</v>
      </c>
      <c r="AO45" s="15"/>
      <c r="AP45" s="15"/>
      <c r="AQ45" s="43">
        <f t="shared" si="43"/>
        <v>0</v>
      </c>
      <c r="AR45" s="72">
        <v>47.52</v>
      </c>
      <c r="AS45" s="72">
        <v>150.47999999999999</v>
      </c>
      <c r="AT45" s="62">
        <f t="shared" si="29"/>
        <v>198</v>
      </c>
      <c r="AU45" s="15"/>
      <c r="AV45" s="15"/>
      <c r="AW45" s="95">
        <f t="shared" si="31"/>
        <v>0</v>
      </c>
      <c r="AX45" s="101"/>
      <c r="AY45" s="61">
        <v>76.825999999999993</v>
      </c>
      <c r="AZ45" s="102">
        <f t="shared" si="24"/>
        <v>76.825999999999993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71.635000000000005</v>
      </c>
      <c r="BK45" s="103">
        <f t="shared" si="45"/>
        <v>1832.9135000000001</v>
      </c>
      <c r="BL45" s="103">
        <f t="shared" si="46"/>
        <v>1904.5485000000001</v>
      </c>
      <c r="BN45" s="34"/>
      <c r="BO45" s="34"/>
      <c r="BP45" s="34"/>
      <c r="BQ45" s="34"/>
    </row>
    <row r="46" spans="1:69" x14ac:dyDescent="0.2">
      <c r="A46" s="13">
        <v>41</v>
      </c>
      <c r="B46" s="72"/>
      <c r="C46" s="72"/>
      <c r="D46" s="62">
        <f t="shared" ref="D46:D57" si="47">B46+C46</f>
        <v>0</v>
      </c>
      <c r="E46" s="70"/>
      <c r="F46" s="70"/>
      <c r="G46" s="43">
        <f t="shared" ref="G46:G57" si="48">E46+F46</f>
        <v>0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/>
      <c r="R46" s="69"/>
      <c r="S46" s="43">
        <f t="shared" si="17"/>
        <v>0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>
        <v>0</v>
      </c>
      <c r="AG46" s="62">
        <v>1294.93</v>
      </c>
      <c r="AH46" s="62">
        <f t="shared" si="5"/>
        <v>1294.93</v>
      </c>
      <c r="AI46" s="79"/>
      <c r="AJ46" s="79"/>
      <c r="AK46" s="135">
        <f t="shared" si="34"/>
        <v>0</v>
      </c>
      <c r="AL46" s="72"/>
      <c r="AM46" s="72"/>
      <c r="AN46" s="62">
        <f t="shared" si="42"/>
        <v>0</v>
      </c>
      <c r="AO46" s="15"/>
      <c r="AP46" s="15"/>
      <c r="AQ46" s="43">
        <f t="shared" si="43"/>
        <v>0</v>
      </c>
      <c r="AR46" s="72">
        <v>47.52</v>
      </c>
      <c r="AS46" s="72">
        <v>153.12</v>
      </c>
      <c r="AT46" s="62">
        <f t="shared" si="29"/>
        <v>200.64000000000001</v>
      </c>
      <c r="AU46" s="15"/>
      <c r="AV46" s="15"/>
      <c r="AW46" s="95">
        <f t="shared" si="31"/>
        <v>0</v>
      </c>
      <c r="AX46" s="101"/>
      <c r="AY46" s="61">
        <v>104.72</v>
      </c>
      <c r="AZ46" s="102">
        <f t="shared" si="24"/>
        <v>104.72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47.52</v>
      </c>
      <c r="BK46" s="103">
        <f t="shared" ref="BK46:BK57" si="50">C46+I46+O46+U46+AA46+AG46+AM46+AS46+AY46</f>
        <v>1676.6299999999999</v>
      </c>
      <c r="BL46" s="103">
        <f t="shared" si="46"/>
        <v>1724.15</v>
      </c>
      <c r="BN46" s="34"/>
      <c r="BO46" s="34"/>
      <c r="BP46" s="34"/>
      <c r="BQ46" s="34"/>
    </row>
    <row r="47" spans="1:69" x14ac:dyDescent="0.2">
      <c r="A47" s="13">
        <v>42</v>
      </c>
      <c r="B47" s="72"/>
      <c r="C47" s="72"/>
      <c r="D47" s="62">
        <f t="shared" si="47"/>
        <v>0</v>
      </c>
      <c r="E47" s="70"/>
      <c r="F47" s="70"/>
      <c r="G47" s="43">
        <f t="shared" si="48"/>
        <v>0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/>
      <c r="R47" s="69"/>
      <c r="S47" s="43">
        <f t="shared" si="17"/>
        <v>0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>
        <v>0</v>
      </c>
      <c r="AG47" s="62">
        <v>869.73250000000007</v>
      </c>
      <c r="AH47" s="62">
        <f t="shared" si="5"/>
        <v>869.73250000000007</v>
      </c>
      <c r="AI47" s="79"/>
      <c r="AJ47" s="79"/>
      <c r="AK47" s="135">
        <f t="shared" si="34"/>
        <v>0</v>
      </c>
      <c r="AL47" s="72"/>
      <c r="AM47" s="72"/>
      <c r="AN47" s="62">
        <f t="shared" si="42"/>
        <v>0</v>
      </c>
      <c r="AO47" s="15"/>
      <c r="AP47" s="15"/>
      <c r="AQ47" s="43">
        <f t="shared" si="43"/>
        <v>0</v>
      </c>
      <c r="AR47" s="72">
        <v>42.24</v>
      </c>
      <c r="AS47" s="72">
        <v>158.4</v>
      </c>
      <c r="AT47" s="62">
        <f t="shared" si="29"/>
        <v>200.64000000000001</v>
      </c>
      <c r="AU47" s="15"/>
      <c r="AV47" s="15"/>
      <c r="AW47" s="95">
        <f t="shared" si="31"/>
        <v>0</v>
      </c>
      <c r="AX47" s="101"/>
      <c r="AY47" s="61">
        <v>135.52000000000001</v>
      </c>
      <c r="AZ47" s="102">
        <f t="shared" si="24"/>
        <v>135.52000000000001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42.24</v>
      </c>
      <c r="BK47" s="103">
        <f t="shared" si="50"/>
        <v>1286.6625000000001</v>
      </c>
      <c r="BL47" s="103">
        <f t="shared" si="46"/>
        <v>1328.9025000000001</v>
      </c>
      <c r="BN47" s="34"/>
      <c r="BO47" s="34"/>
      <c r="BP47" s="34"/>
      <c r="BQ47" s="34"/>
    </row>
    <row r="48" spans="1:69" x14ac:dyDescent="0.2">
      <c r="A48" s="13">
        <v>43</v>
      </c>
      <c r="B48" s="72"/>
      <c r="C48" s="72"/>
      <c r="D48" s="62">
        <f t="shared" si="47"/>
        <v>0</v>
      </c>
      <c r="E48" s="15"/>
      <c r="F48" s="15"/>
      <c r="G48" s="43">
        <f t="shared" si="48"/>
        <v>0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/>
      <c r="R48" s="69"/>
      <c r="S48" s="43">
        <f t="shared" si="17"/>
        <v>0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/>
      <c r="AJ48" s="79"/>
      <c r="AK48" s="135">
        <f t="shared" si="34"/>
        <v>0</v>
      </c>
      <c r="AL48" s="72"/>
      <c r="AM48" s="72"/>
      <c r="AN48" s="62">
        <f t="shared" si="42"/>
        <v>0</v>
      </c>
      <c r="AO48" s="15"/>
      <c r="AP48" s="15"/>
      <c r="AQ48" s="43">
        <f t="shared" si="43"/>
        <v>0</v>
      </c>
      <c r="AR48" s="72">
        <v>26.4</v>
      </c>
      <c r="AS48" s="72">
        <v>139.91999999999999</v>
      </c>
      <c r="AT48" s="62">
        <f t="shared" si="29"/>
        <v>166.32</v>
      </c>
      <c r="AU48" s="15"/>
      <c r="AV48" s="15"/>
      <c r="AW48" s="95">
        <f t="shared" si="31"/>
        <v>0</v>
      </c>
      <c r="AX48" s="101"/>
      <c r="AY48" s="61">
        <v>166.32</v>
      </c>
      <c r="AZ48" s="102">
        <f t="shared" si="24"/>
        <v>166.32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26.4</v>
      </c>
      <c r="BK48" s="103">
        <f t="shared" si="50"/>
        <v>762.67499999999995</v>
      </c>
      <c r="BL48" s="103">
        <f t="shared" si="46"/>
        <v>789.07500000000005</v>
      </c>
      <c r="BN48" s="34"/>
      <c r="BO48" s="34"/>
      <c r="BP48" s="34"/>
      <c r="BQ48" s="34"/>
    </row>
    <row r="49" spans="1:69" x14ac:dyDescent="0.2">
      <c r="A49" s="13">
        <v>44</v>
      </c>
      <c r="B49" s="72"/>
      <c r="C49" s="72"/>
      <c r="D49" s="62">
        <f t="shared" si="47"/>
        <v>0</v>
      </c>
      <c r="E49" s="15"/>
      <c r="F49" s="15"/>
      <c r="G49" s="43">
        <f t="shared" si="48"/>
        <v>0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/>
      <c r="R49" s="69"/>
      <c r="S49" s="43">
        <f t="shared" si="17"/>
        <v>0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/>
      <c r="AJ49" s="79"/>
      <c r="AK49" s="135">
        <f t="shared" si="34"/>
        <v>0</v>
      </c>
      <c r="AL49" s="72"/>
      <c r="AM49" s="72"/>
      <c r="AN49" s="62">
        <f t="shared" si="42"/>
        <v>0</v>
      </c>
      <c r="AO49" s="15"/>
      <c r="AP49" s="15"/>
      <c r="AQ49" s="43">
        <f t="shared" si="43"/>
        <v>0</v>
      </c>
      <c r="AR49" s="72">
        <v>0</v>
      </c>
      <c r="AS49" s="72">
        <v>89.76</v>
      </c>
      <c r="AT49" s="62">
        <f t="shared" si="29"/>
        <v>89.76</v>
      </c>
      <c r="AU49" s="15"/>
      <c r="AV49" s="15"/>
      <c r="AW49" s="95">
        <f t="shared" si="31"/>
        <v>0</v>
      </c>
      <c r="AX49" s="101"/>
      <c r="AY49" s="61">
        <v>172.48000000000002</v>
      </c>
      <c r="AZ49" s="102">
        <f t="shared" si="24"/>
        <v>172.48000000000002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0</v>
      </c>
      <c r="BK49" s="103">
        <f t="shared" si="50"/>
        <v>480.00500000000005</v>
      </c>
      <c r="BL49" s="103">
        <f t="shared" si="46"/>
        <v>480.00500000000005</v>
      </c>
      <c r="BN49" s="34"/>
      <c r="BO49" s="34"/>
      <c r="BP49" s="34"/>
      <c r="BQ49" s="34"/>
    </row>
    <row r="50" spans="1:69" x14ac:dyDescent="0.2">
      <c r="A50" s="13">
        <v>45</v>
      </c>
      <c r="B50" s="72"/>
      <c r="C50" s="72"/>
      <c r="D50" s="62">
        <f t="shared" si="47"/>
        <v>0</v>
      </c>
      <c r="E50" s="15"/>
      <c r="F50" s="15"/>
      <c r="G50" s="43">
        <f t="shared" si="48"/>
        <v>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/>
      <c r="R50" s="69"/>
      <c r="S50" s="43">
        <f t="shared" ref="S50:S51" si="52">Q50+R50</f>
        <v>0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/>
      <c r="AJ50" s="15"/>
      <c r="AK50" s="135">
        <f t="shared" si="34"/>
        <v>0</v>
      </c>
      <c r="AL50" s="72"/>
      <c r="AM50" s="72"/>
      <c r="AN50" s="62">
        <f t="shared" si="42"/>
        <v>0</v>
      </c>
      <c r="AO50" s="15"/>
      <c r="AP50" s="15"/>
      <c r="AQ50" s="43">
        <f t="shared" si="43"/>
        <v>0</v>
      </c>
      <c r="AR50" s="72">
        <v>0</v>
      </c>
      <c r="AS50" s="72">
        <v>68.64</v>
      </c>
      <c r="AT50" s="62">
        <f t="shared" si="29"/>
        <v>68.64</v>
      </c>
      <c r="AU50" s="15"/>
      <c r="AV50" s="15"/>
      <c r="AW50" s="95">
        <f t="shared" si="31"/>
        <v>0</v>
      </c>
      <c r="AX50" s="101"/>
      <c r="AY50" s="61">
        <v>197.12</v>
      </c>
      <c r="AZ50" s="102">
        <f t="shared" si="24"/>
        <v>197.12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0</v>
      </c>
      <c r="BK50" s="103">
        <f t="shared" si="50"/>
        <v>534.08249999999998</v>
      </c>
      <c r="BL50" s="103">
        <f t="shared" si="46"/>
        <v>534.08249999999998</v>
      </c>
      <c r="BN50" s="34"/>
      <c r="BO50" s="34"/>
      <c r="BP50" s="34"/>
      <c r="BQ50" s="34"/>
    </row>
    <row r="51" spans="1:69" x14ac:dyDescent="0.2">
      <c r="A51" s="13">
        <v>46</v>
      </c>
      <c r="B51" s="72"/>
      <c r="C51" s="72"/>
      <c r="D51" s="62">
        <f t="shared" si="47"/>
        <v>0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/>
      <c r="R51" s="69"/>
      <c r="S51" s="43">
        <f t="shared" si="52"/>
        <v>0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/>
      <c r="AJ51" s="15"/>
      <c r="AK51" s="135">
        <f t="shared" si="34"/>
        <v>0</v>
      </c>
      <c r="AL51" s="72"/>
      <c r="AM51" s="72"/>
      <c r="AN51" s="62">
        <f t="shared" si="42"/>
        <v>0</v>
      </c>
      <c r="AO51" s="15"/>
      <c r="AP51" s="15"/>
      <c r="AQ51" s="43">
        <f t="shared" si="43"/>
        <v>0</v>
      </c>
      <c r="AR51" s="72">
        <v>0</v>
      </c>
      <c r="AS51" s="72">
        <v>36.96</v>
      </c>
      <c r="AT51" s="62">
        <f t="shared" si="29"/>
        <v>36.96</v>
      </c>
      <c r="AU51" s="15"/>
      <c r="AV51" s="15"/>
      <c r="AW51" s="95">
        <f t="shared" si="31"/>
        <v>0</v>
      </c>
      <c r="AX51" s="101"/>
      <c r="AY51" s="61">
        <v>215.6</v>
      </c>
      <c r="AZ51" s="102">
        <f t="shared" si="24"/>
        <v>215.6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0</v>
      </c>
      <c r="BK51" s="103">
        <f t="shared" si="50"/>
        <v>444.54</v>
      </c>
      <c r="BL51" s="103">
        <f t="shared" si="46"/>
        <v>444.54</v>
      </c>
      <c r="BN51" s="34"/>
      <c r="BO51" s="34"/>
      <c r="BP51" s="34"/>
      <c r="BQ51" s="34"/>
    </row>
    <row r="52" spans="1:69" x14ac:dyDescent="0.2">
      <c r="A52" s="13">
        <v>47</v>
      </c>
      <c r="B52" s="72"/>
      <c r="C52" s="72"/>
      <c r="D52" s="62">
        <f t="shared" si="47"/>
        <v>0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/>
      <c r="R52" s="15"/>
      <c r="S52" s="43">
        <f t="shared" si="17"/>
        <v>0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/>
      <c r="AJ52" s="15"/>
      <c r="AK52" s="135">
        <f t="shared" si="34"/>
        <v>0</v>
      </c>
      <c r="AL52" s="72"/>
      <c r="AM52" s="72"/>
      <c r="AN52" s="62">
        <f t="shared" si="42"/>
        <v>0</v>
      </c>
      <c r="AO52" s="15"/>
      <c r="AP52" s="15"/>
      <c r="AQ52" s="43">
        <f t="shared" si="43"/>
        <v>0</v>
      </c>
      <c r="AR52" s="72">
        <v>0</v>
      </c>
      <c r="AS52" s="72">
        <v>15.84</v>
      </c>
      <c r="AT52" s="62">
        <f t="shared" si="29"/>
        <v>15.84</v>
      </c>
      <c r="AU52" s="15"/>
      <c r="AV52" s="15"/>
      <c r="AW52" s="95">
        <f t="shared" si="31"/>
        <v>0</v>
      </c>
      <c r="AX52" s="101"/>
      <c r="AY52" s="61">
        <v>227.92000000000002</v>
      </c>
      <c r="AZ52" s="102">
        <f t="shared" si="24"/>
        <v>227.92000000000002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0</v>
      </c>
      <c r="BK52" s="103">
        <f t="shared" si="50"/>
        <v>383.07000000000005</v>
      </c>
      <c r="BL52" s="103">
        <f t="shared" si="46"/>
        <v>383.07000000000005</v>
      </c>
      <c r="BN52" s="34"/>
      <c r="BO52" s="34"/>
      <c r="BP52" s="34"/>
      <c r="BQ52" s="34"/>
    </row>
    <row r="53" spans="1:69" x14ac:dyDescent="0.2">
      <c r="A53" s="13">
        <v>48</v>
      </c>
      <c r="B53" s="72"/>
      <c r="C53" s="72"/>
      <c r="D53" s="62">
        <f t="shared" si="47"/>
        <v>0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/>
      <c r="R53" s="15"/>
      <c r="S53" s="43">
        <f t="shared" si="17"/>
        <v>0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/>
      <c r="AJ53" s="15"/>
      <c r="AK53" s="135">
        <f t="shared" si="34"/>
        <v>0</v>
      </c>
      <c r="AL53" s="72"/>
      <c r="AM53" s="72"/>
      <c r="AN53" s="62">
        <f t="shared" si="42"/>
        <v>0</v>
      </c>
      <c r="AO53" s="15"/>
      <c r="AP53" s="15"/>
      <c r="AQ53" s="43">
        <f t="shared" si="43"/>
        <v>0</v>
      </c>
      <c r="AR53" s="72">
        <v>0</v>
      </c>
      <c r="AS53" s="72">
        <v>21.12</v>
      </c>
      <c r="AT53" s="62">
        <f t="shared" si="29"/>
        <v>21.12</v>
      </c>
      <c r="AU53" s="15"/>
      <c r="AV53" s="15"/>
      <c r="AW53" s="95">
        <f t="shared" si="31"/>
        <v>0</v>
      </c>
      <c r="AX53" s="101"/>
      <c r="AY53" s="61">
        <v>240.24</v>
      </c>
      <c r="AZ53" s="102">
        <f t="shared" si="24"/>
        <v>240.24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0</v>
      </c>
      <c r="BK53" s="103">
        <f t="shared" si="50"/>
        <v>376.9</v>
      </c>
      <c r="BL53" s="103">
        <f t="shared" si="46"/>
        <v>376.9</v>
      </c>
      <c r="BN53" s="34"/>
      <c r="BO53" s="34"/>
      <c r="BP53" s="34"/>
      <c r="BQ53" s="34"/>
    </row>
    <row r="54" spans="1:69" x14ac:dyDescent="0.2">
      <c r="A54" s="13">
        <v>49</v>
      </c>
      <c r="B54" s="72"/>
      <c r="C54" s="72"/>
      <c r="D54" s="62">
        <f t="shared" si="47"/>
        <v>0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/>
      <c r="AJ54" s="15"/>
      <c r="AK54" s="135">
        <f t="shared" si="34"/>
        <v>0</v>
      </c>
      <c r="AL54" s="72"/>
      <c r="AM54" s="72"/>
      <c r="AN54" s="62">
        <f t="shared" si="42"/>
        <v>0</v>
      </c>
      <c r="AO54" s="15"/>
      <c r="AP54" s="15"/>
      <c r="AQ54" s="43">
        <f t="shared" si="43"/>
        <v>0</v>
      </c>
      <c r="AR54" s="72">
        <v>0</v>
      </c>
      <c r="AS54" s="72">
        <v>21.12</v>
      </c>
      <c r="AT54" s="62">
        <f t="shared" si="29"/>
        <v>21.12</v>
      </c>
      <c r="AU54" s="15"/>
      <c r="AV54" s="15"/>
      <c r="AW54" s="95">
        <f t="shared" ref="AW54:AW55" si="53">AU55+AV55</f>
        <v>0</v>
      </c>
      <c r="AX54" s="101"/>
      <c r="AY54" s="61">
        <v>246.4</v>
      </c>
      <c r="AZ54" s="102">
        <f t="shared" si="24"/>
        <v>246.4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0</v>
      </c>
      <c r="BK54" s="103">
        <f t="shared" si="50"/>
        <v>461.52</v>
      </c>
      <c r="BL54" s="103">
        <f t="shared" si="46"/>
        <v>461.52</v>
      </c>
    </row>
    <row r="55" spans="1:69" x14ac:dyDescent="0.2">
      <c r="A55" s="13">
        <v>50</v>
      </c>
      <c r="B55" s="72"/>
      <c r="C55" s="72"/>
      <c r="D55" s="62">
        <f t="shared" si="47"/>
        <v>0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/>
      <c r="AM55" s="72"/>
      <c r="AN55" s="62">
        <f t="shared" si="42"/>
        <v>0</v>
      </c>
      <c r="AO55" s="15"/>
      <c r="AP55" s="15"/>
      <c r="AQ55" s="43">
        <f t="shared" si="43"/>
        <v>0</v>
      </c>
      <c r="AR55" s="72">
        <v>0</v>
      </c>
      <c r="AS55" s="72">
        <v>10.56</v>
      </c>
      <c r="AT55" s="62">
        <f t="shared" si="29"/>
        <v>10.56</v>
      </c>
      <c r="AU55" s="15"/>
      <c r="AV55" s="15"/>
      <c r="AW55" s="95">
        <f t="shared" si="53"/>
        <v>0</v>
      </c>
      <c r="AX55" s="101"/>
      <c r="AY55" s="61">
        <v>240.24</v>
      </c>
      <c r="AZ55" s="102">
        <f t="shared" si="24"/>
        <v>240.24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0</v>
      </c>
      <c r="BK55" s="103">
        <f t="shared" si="50"/>
        <v>449.37</v>
      </c>
      <c r="BL55" s="103">
        <f t="shared" si="46"/>
        <v>449.37</v>
      </c>
    </row>
    <row r="56" spans="1:69" x14ac:dyDescent="0.2">
      <c r="A56" s="13">
        <v>51</v>
      </c>
      <c r="B56" s="72"/>
      <c r="C56" s="72"/>
      <c r="D56" s="62">
        <f t="shared" si="47"/>
        <v>0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/>
      <c r="AM56" s="72"/>
      <c r="AN56" s="62">
        <f t="shared" si="42"/>
        <v>0</v>
      </c>
      <c r="AO56" s="15"/>
      <c r="AP56" s="15"/>
      <c r="AQ56" s="43">
        <f t="shared" si="43"/>
        <v>0</v>
      </c>
      <c r="AR56" s="72">
        <v>0</v>
      </c>
      <c r="AS56" s="72">
        <v>0</v>
      </c>
      <c r="AT56" s="62">
        <f t="shared" si="29"/>
        <v>0</v>
      </c>
      <c r="AU56" s="15"/>
      <c r="AV56" s="15"/>
      <c r="AW56" s="95"/>
      <c r="AX56" s="101"/>
      <c r="AY56" s="61">
        <v>234.08</v>
      </c>
      <c r="AZ56" s="102">
        <f t="shared" si="24"/>
        <v>234.08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0</v>
      </c>
      <c r="BK56" s="103">
        <f t="shared" si="50"/>
        <v>417.87</v>
      </c>
      <c r="BL56" s="103">
        <f t="shared" si="46"/>
        <v>417.87</v>
      </c>
    </row>
    <row r="57" spans="1:69" x14ac:dyDescent="0.2">
      <c r="A57" s="13">
        <v>52</v>
      </c>
      <c r="B57" s="72"/>
      <c r="C57" s="72"/>
      <c r="D57" s="62">
        <f t="shared" si="47"/>
        <v>0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/>
      <c r="AM57" s="72"/>
      <c r="AN57" s="62">
        <f t="shared" si="42"/>
        <v>0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>
        <v>227.92000000000002</v>
      </c>
      <c r="AZ57" s="102">
        <f t="shared" si="24"/>
        <v>227.92000000000002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0</v>
      </c>
      <c r="BK57" s="103">
        <f t="shared" si="50"/>
        <v>345.54</v>
      </c>
      <c r="BL57" s="103">
        <f t="shared" si="46"/>
        <v>345.54</v>
      </c>
    </row>
    <row r="58" spans="1:69" x14ac:dyDescent="0.2">
      <c r="A58" s="17"/>
      <c r="B58" s="63">
        <f t="shared" ref="B58:AH58" si="54">SUM(B6:B57)</f>
        <v>3931.8754533058686</v>
      </c>
      <c r="C58" s="63">
        <f t="shared" si="54"/>
        <v>4560.0182487918619</v>
      </c>
      <c r="D58" s="63">
        <f t="shared" si="54"/>
        <v>8491.8937020977337</v>
      </c>
      <c r="E58" s="166">
        <f t="shared" si="54"/>
        <v>4071.25</v>
      </c>
      <c r="F58" s="166">
        <f t="shared" si="54"/>
        <v>6843.75</v>
      </c>
      <c r="G58" s="166">
        <f t="shared" si="54"/>
        <v>10915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6306.1508999999987</v>
      </c>
      <c r="S58" s="166">
        <f t="shared" si="54"/>
        <v>6306.1508999999987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37798.3272</v>
      </c>
      <c r="AK58" s="166">
        <f t="shared" si="55"/>
        <v>42035.659700000004</v>
      </c>
      <c r="AL58" s="63">
        <f t="shared" si="55"/>
        <v>0</v>
      </c>
      <c r="AM58" s="63">
        <f t="shared" si="55"/>
        <v>6697</v>
      </c>
      <c r="AN58" s="63">
        <f t="shared" si="55"/>
        <v>6697</v>
      </c>
      <c r="AO58" s="166">
        <f t="shared" si="55"/>
        <v>0</v>
      </c>
      <c r="AP58" s="166">
        <f t="shared" si="55"/>
        <v>8940.9979999999996</v>
      </c>
      <c r="AQ58" s="166">
        <f t="shared" si="55"/>
        <v>8940.9979999999996</v>
      </c>
      <c r="AR58" s="63">
        <f t="shared" si="55"/>
        <v>5904.0960000000014</v>
      </c>
      <c r="AS58" s="63">
        <f t="shared" si="55"/>
        <v>10350.912</v>
      </c>
      <c r="AT58" s="63">
        <f>SUM(AT11:AT57)</f>
        <v>16255.007999999996</v>
      </c>
      <c r="AU58" s="166">
        <f t="shared" si="55"/>
        <v>4878.4560000000019</v>
      </c>
      <c r="AV58" s="166">
        <f t="shared" si="55"/>
        <v>8012.4000000000005</v>
      </c>
      <c r="AW58" s="166">
        <f t="shared" si="55"/>
        <v>12890.855999999998</v>
      </c>
      <c r="AX58" s="63">
        <f t="shared" si="55"/>
        <v>0</v>
      </c>
      <c r="AY58" s="63">
        <f t="shared" si="55"/>
        <v>6025.3532499999992</v>
      </c>
      <c r="AZ58" s="63">
        <f t="shared" si="55"/>
        <v>6025.3532499999992</v>
      </c>
      <c r="BA58" s="166">
        <f t="shared" si="55"/>
        <v>0</v>
      </c>
      <c r="BB58" s="166">
        <f t="shared" si="55"/>
        <v>8557.25</v>
      </c>
      <c r="BC58" s="166">
        <f t="shared" si="55"/>
        <v>8557.25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14570.978953305867</v>
      </c>
      <c r="BK58" s="63">
        <f t="shared" si="55"/>
        <v>99295.006258920897</v>
      </c>
      <c r="BL58" s="63">
        <f t="shared" si="55"/>
        <v>113865.98521222676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8" sqref="R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workbookViewId="0">
      <selection activeCell="Q9" sqref="Q9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92"/>
  <sheetViews>
    <sheetView topLeftCell="A4" workbookViewId="0">
      <pane xSplit="1" ySplit="5" topLeftCell="B31" activePane="bottomRight" state="frozen"/>
      <selection activeCell="A4" sqref="A4"/>
      <selection pane="topRight" activeCell="B4" sqref="B4"/>
      <selection pane="bottomLeft" activeCell="A7" sqref="A7"/>
      <selection pane="bottomRight" activeCell="H5" sqref="H5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4" x14ac:dyDescent="0.2">
      <c r="F1" s="39" t="s">
        <v>19</v>
      </c>
    </row>
    <row r="3" spans="1:34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4" spans="1:34" x14ac:dyDescent="0.2">
      <c r="B4" s="73"/>
      <c r="C4" s="73"/>
      <c r="D4" s="73"/>
      <c r="E4" s="73"/>
      <c r="F4" s="75" t="s">
        <v>69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3.5" customHeight="1" thickBot="1" x14ac:dyDescent="0.25">
      <c r="A6" s="1"/>
      <c r="B6" s="193" t="s">
        <v>0</v>
      </c>
      <c r="C6" s="194"/>
      <c r="D6" s="195"/>
      <c r="E6" s="193" t="s">
        <v>1</v>
      </c>
      <c r="F6" s="194"/>
      <c r="G6" s="195"/>
      <c r="H6" s="193" t="s">
        <v>2</v>
      </c>
      <c r="I6" s="194"/>
      <c r="J6" s="195"/>
      <c r="K6" s="193" t="s">
        <v>3</v>
      </c>
      <c r="L6" s="194"/>
      <c r="M6" s="195"/>
      <c r="N6" s="193" t="s">
        <v>4</v>
      </c>
      <c r="O6" s="194"/>
      <c r="P6" s="195"/>
      <c r="Q6" s="193" t="s">
        <v>5</v>
      </c>
      <c r="R6" s="194"/>
      <c r="S6" s="195"/>
      <c r="T6" s="193" t="s">
        <v>6</v>
      </c>
      <c r="U6" s="194"/>
      <c r="V6" s="195"/>
      <c r="W6" s="193" t="s">
        <v>7</v>
      </c>
      <c r="X6" s="194"/>
      <c r="Y6" s="195"/>
      <c r="Z6" s="110"/>
      <c r="AA6" s="37" t="s">
        <v>49</v>
      </c>
      <c r="AB6" s="38"/>
      <c r="AC6" s="110"/>
      <c r="AD6" s="37" t="s">
        <v>42</v>
      </c>
      <c r="AE6" s="38"/>
      <c r="AF6" s="193" t="s">
        <v>8</v>
      </c>
      <c r="AG6" s="194"/>
      <c r="AH6" s="195"/>
    </row>
    <row r="7" spans="1:34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4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4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4">
        <v>12.75</v>
      </c>
      <c r="R9" s="185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8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9">
        <v>187.75</v>
      </c>
      <c r="AB9" s="183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4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4">
        <v>31.75</v>
      </c>
      <c r="R10" s="185">
        <v>1.5</v>
      </c>
      <c r="S10" s="183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9">
        <v>217.75</v>
      </c>
      <c r="AB10" s="183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4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4">
        <v>14.5</v>
      </c>
      <c r="R11" s="185">
        <v>0</v>
      </c>
      <c r="S11" s="183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9">
        <v>108.25</v>
      </c>
      <c r="AB11" s="183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4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4">
        <v>0</v>
      </c>
      <c r="R12" s="186">
        <v>0</v>
      </c>
      <c r="S12" s="183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9">
        <v>102.25</v>
      </c>
      <c r="AB12" s="183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4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315.70659999999998</v>
      </c>
      <c r="J13" s="180">
        <f t="shared" ref="J13" si="24">SUM(H13:I13)</f>
        <v>315.70659999999998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2">
        <v>21.12</v>
      </c>
      <c r="R13" s="179">
        <v>5.28</v>
      </c>
      <c r="S13" s="183">
        <f t="shared" si="5"/>
        <v>26.400000000000002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9">
        <v>215.75</v>
      </c>
      <c r="AB13" s="183">
        <f t="shared" si="8"/>
        <v>215.75</v>
      </c>
      <c r="AC13" s="144"/>
      <c r="AD13" s="15"/>
      <c r="AE13" s="137">
        <f t="shared" si="9"/>
        <v>0</v>
      </c>
      <c r="AF13" s="141">
        <f t="shared" si="10"/>
        <v>527.37</v>
      </c>
      <c r="AG13" s="14">
        <f t="shared" si="11"/>
        <v>2148.8588500000001</v>
      </c>
      <c r="AH13" s="142">
        <f t="shared" si="12"/>
        <v>2676.22885</v>
      </c>
    </row>
    <row r="14" spans="1:34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2">
        <v>36.96</v>
      </c>
      <c r="R14" s="179">
        <v>0</v>
      </c>
      <c r="S14" s="183">
        <f t="shared" si="5"/>
        <v>36.96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9">
        <v>243.25</v>
      </c>
      <c r="AB14" s="183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447.21</v>
      </c>
      <c r="AG14" s="14">
        <f t="shared" si="11"/>
        <v>2171.7730999999999</v>
      </c>
      <c r="AH14" s="142">
        <f t="shared" si="12"/>
        <v>2618.9830999999999</v>
      </c>
    </row>
    <row r="15" spans="1:34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2">
        <v>58.69100000000001</v>
      </c>
      <c r="R15" s="179">
        <v>10.56</v>
      </c>
      <c r="S15" s="183">
        <f t="shared" si="5"/>
        <v>69.251000000000005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90">
        <v>283.5</v>
      </c>
      <c r="AB15" s="183">
        <f t="shared" si="8"/>
        <v>283.5</v>
      </c>
      <c r="AC15" s="144"/>
      <c r="AD15" s="15"/>
      <c r="AE15" s="137">
        <f t="shared" si="9"/>
        <v>0</v>
      </c>
      <c r="AF15" s="141">
        <f t="shared" si="10"/>
        <v>530.94100000000003</v>
      </c>
      <c r="AG15" s="14">
        <f t="shared" si="11"/>
        <v>2229.5845499999996</v>
      </c>
      <c r="AH15" s="142">
        <f t="shared" si="12"/>
        <v>2760.5255499999994</v>
      </c>
    </row>
    <row r="16" spans="1:34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2">
        <v>71.777000000000001</v>
      </c>
      <c r="R16" s="179">
        <v>15.84</v>
      </c>
      <c r="S16" s="183">
        <f t="shared" si="5"/>
        <v>87.617000000000004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90">
        <v>271.25</v>
      </c>
      <c r="AB16" s="183">
        <f t="shared" si="8"/>
        <v>271.25</v>
      </c>
      <c r="AC16" s="144"/>
      <c r="AD16" s="15"/>
      <c r="AE16" s="137">
        <f t="shared" si="9"/>
        <v>0</v>
      </c>
      <c r="AF16" s="141">
        <f t="shared" si="10"/>
        <v>641.02700000000004</v>
      </c>
      <c r="AG16" s="14">
        <f t="shared" si="11"/>
        <v>1961.8025999999998</v>
      </c>
      <c r="AH16" s="142">
        <f t="shared" si="12"/>
        <v>2602.8296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2">
        <v>115.22500000000001</v>
      </c>
      <c r="R17" s="179">
        <v>15.84</v>
      </c>
      <c r="S17" s="183">
        <f t="shared" si="5"/>
        <v>131.065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90">
        <v>286</v>
      </c>
      <c r="AB17" s="183">
        <f t="shared" si="8"/>
        <v>286</v>
      </c>
      <c r="AC17" s="144"/>
      <c r="AD17" s="15"/>
      <c r="AE17" s="137">
        <f t="shared" si="9"/>
        <v>0</v>
      </c>
      <c r="AF17" s="141">
        <f t="shared" si="10"/>
        <v>370.72500000000002</v>
      </c>
      <c r="AG17" s="14">
        <f t="shared" si="11"/>
        <v>2183.9312499999996</v>
      </c>
      <c r="AH17" s="142">
        <f t="shared" si="12"/>
        <v>2554.6562499999995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273.3565999999999</v>
      </c>
      <c r="J18" s="180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2">
        <v>76.168000000000006</v>
      </c>
      <c r="R18" s="179">
        <v>15.84</v>
      </c>
      <c r="S18" s="183">
        <f t="shared" si="5"/>
        <v>92.00800000000001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90">
        <v>407.75</v>
      </c>
      <c r="AB18" s="183">
        <f t="shared" si="8"/>
        <v>407.75</v>
      </c>
      <c r="AC18" s="144"/>
      <c r="AD18" s="15"/>
      <c r="AE18" s="137">
        <f t="shared" si="9"/>
        <v>0</v>
      </c>
      <c r="AF18" s="141">
        <f t="shared" si="10"/>
        <v>398.66800000000001</v>
      </c>
      <c r="AG18" s="14">
        <f t="shared" si="11"/>
        <v>2100.6760999999997</v>
      </c>
      <c r="AH18" s="142">
        <f t="shared" si="12"/>
        <v>2499.3440999999998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2">
        <v>99.022000000000006</v>
      </c>
      <c r="R19" s="179">
        <v>52.800000000000004</v>
      </c>
      <c r="S19" s="183">
        <f t="shared" si="5"/>
        <v>151.822</v>
      </c>
      <c r="T19" s="181">
        <v>0</v>
      </c>
      <c r="U19" s="179">
        <v>243.05</v>
      </c>
      <c r="V19" s="180">
        <f t="shared" ref="V19" si="40">T19+U19</f>
        <v>243.05</v>
      </c>
      <c r="W19" s="139"/>
      <c r="X19" s="70"/>
      <c r="Y19" s="137">
        <f t="shared" si="7"/>
        <v>0</v>
      </c>
      <c r="Z19" s="139">
        <v>0</v>
      </c>
      <c r="AA19" s="190">
        <v>410.5</v>
      </c>
      <c r="AB19" s="183">
        <f t="shared" si="8"/>
        <v>410.5</v>
      </c>
      <c r="AC19" s="144"/>
      <c r="AD19" s="15"/>
      <c r="AE19" s="137">
        <f t="shared" si="9"/>
        <v>0</v>
      </c>
      <c r="AF19" s="141">
        <f t="shared" si="10"/>
        <v>419.77199999999999</v>
      </c>
      <c r="AG19" s="14">
        <f t="shared" si="11"/>
        <v>2232.6394</v>
      </c>
      <c r="AH19" s="142">
        <f t="shared" si="12"/>
        <v>2652.4114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2">
        <v>114.18199999999999</v>
      </c>
      <c r="R20" s="179">
        <v>105.60000000000001</v>
      </c>
      <c r="S20" s="183">
        <f t="shared" si="5"/>
        <v>219.78199999999998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30.096</v>
      </c>
      <c r="X20" s="179">
        <v>50.16</v>
      </c>
      <c r="Y20" s="180">
        <f t="shared" si="7"/>
        <v>80.256</v>
      </c>
      <c r="Z20" s="144">
        <v>0</v>
      </c>
      <c r="AA20" s="14">
        <v>399</v>
      </c>
      <c r="AB20" s="183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436.6</v>
      </c>
      <c r="AG20" s="14">
        <f t="shared" si="11"/>
        <v>2421.9761000000003</v>
      </c>
      <c r="AH20" s="142">
        <f t="shared" si="12"/>
        <v>2858.5761000000002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2">
        <v>122.40750000000001</v>
      </c>
      <c r="R21" s="179">
        <v>121.44000000000001</v>
      </c>
      <c r="S21" s="183">
        <f t="shared" si="5"/>
        <v>243.84750000000003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74.975999999999999</v>
      </c>
      <c r="X21" s="179">
        <v>40.92</v>
      </c>
      <c r="Y21" s="180">
        <f t="shared" si="7"/>
        <v>115.896</v>
      </c>
      <c r="Z21" s="144">
        <v>0</v>
      </c>
      <c r="AA21" s="14">
        <v>397.75</v>
      </c>
      <c r="AB21" s="183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387.20550000000003</v>
      </c>
      <c r="AG21" s="14">
        <f t="shared" si="11"/>
        <v>2371.5140500000002</v>
      </c>
      <c r="AH21" s="142">
        <f t="shared" si="12"/>
        <v>2758.7195500000003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286.87279999999981</v>
      </c>
      <c r="J22" s="180">
        <f t="shared" si="44"/>
        <v>286.87279999999981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2">
        <v>180.18</v>
      </c>
      <c r="R22" s="179">
        <v>271.92</v>
      </c>
      <c r="S22" s="183">
        <f t="shared" si="5"/>
        <v>452.1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145.464</v>
      </c>
      <c r="X22" s="179">
        <v>144.93600000000001</v>
      </c>
      <c r="Y22" s="180">
        <f t="shared" si="7"/>
        <v>290.39999999999998</v>
      </c>
      <c r="Z22" s="144">
        <v>0</v>
      </c>
      <c r="AA22" s="14">
        <v>317.25</v>
      </c>
      <c r="AB22" s="183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458.46600000000001</v>
      </c>
      <c r="AG22" s="14">
        <f t="shared" si="11"/>
        <v>2801.1088</v>
      </c>
      <c r="AH22" s="142">
        <f t="shared" si="12"/>
        <v>3259.5747999999999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2">
        <v>213.85</v>
      </c>
      <c r="R23" s="179">
        <v>264</v>
      </c>
      <c r="S23" s="183">
        <f t="shared" si="5"/>
        <v>477.85</v>
      </c>
      <c r="T23" s="181">
        <v>0</v>
      </c>
      <c r="U23" s="179">
        <v>112.5</v>
      </c>
      <c r="V23" s="180">
        <f t="shared" ref="V23" si="49">T23+U23</f>
        <v>112.5</v>
      </c>
      <c r="W23" s="181">
        <v>261.88799999999998</v>
      </c>
      <c r="X23" s="179">
        <v>178.99199999999999</v>
      </c>
      <c r="Y23" s="180">
        <f t="shared" ref="Y23" si="50">SUM(W23:X23)</f>
        <v>440.88</v>
      </c>
      <c r="Z23" s="144">
        <v>0</v>
      </c>
      <c r="AA23" s="14">
        <v>0</v>
      </c>
      <c r="AB23" s="183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599.57799999999997</v>
      </c>
      <c r="AG23" s="14">
        <f t="shared" si="11"/>
        <v>1943.3087999999998</v>
      </c>
      <c r="AH23" s="142">
        <f t="shared" si="12"/>
        <v>2542.8867999999998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7">
        <v>221.75</v>
      </c>
      <c r="R24" s="179">
        <v>871.5</v>
      </c>
      <c r="S24" s="188">
        <f t="shared" si="5"/>
        <v>1093.25</v>
      </c>
      <c r="T24" s="181">
        <v>0</v>
      </c>
      <c r="U24" s="179">
        <v>27.52</v>
      </c>
      <c r="V24" s="180">
        <f t="shared" ref="V24" si="53">T24+U24</f>
        <v>27.52</v>
      </c>
      <c r="W24" s="181">
        <v>279.048</v>
      </c>
      <c r="X24" s="179">
        <v>240.24</v>
      </c>
      <c r="Y24" s="180">
        <f t="shared" ref="Y24" si="54">SUM(W24:X24)</f>
        <v>519.28800000000001</v>
      </c>
      <c r="Z24" s="144">
        <v>0</v>
      </c>
      <c r="AA24" s="14">
        <v>267</v>
      </c>
      <c r="AB24" s="183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577.678</v>
      </c>
      <c r="AG24" s="14">
        <f t="shared" si="11"/>
        <v>2602.7451000000001</v>
      </c>
      <c r="AH24" s="142">
        <f t="shared" si="12"/>
        <v>3180.4231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90.960699999999974</v>
      </c>
      <c r="J25" s="180">
        <f t="shared" ref="J25" si="56">SUM(H25:I25)</f>
        <v>90.960699999999974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7">
        <v>345.75</v>
      </c>
      <c r="R25" s="179">
        <v>1130</v>
      </c>
      <c r="S25" s="188">
        <f t="shared" ref="S25:S26" si="57">Q25+R25</f>
        <v>1475.75</v>
      </c>
      <c r="T25" s="181">
        <v>0</v>
      </c>
      <c r="U25" s="179">
        <v>165</v>
      </c>
      <c r="V25" s="180">
        <f t="shared" ref="V25" si="58">T25+U25</f>
        <v>165</v>
      </c>
      <c r="W25" s="181">
        <v>251.59200000000001</v>
      </c>
      <c r="X25" s="179">
        <v>182.952</v>
      </c>
      <c r="Y25" s="180">
        <f t="shared" si="7"/>
        <v>434.54399999999998</v>
      </c>
      <c r="Z25" s="144">
        <v>0</v>
      </c>
      <c r="AA25" s="14">
        <v>305.5</v>
      </c>
      <c r="AB25" s="183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680.96699999999998</v>
      </c>
      <c r="AG25" s="14">
        <f t="shared" si="11"/>
        <v>2975.7376999999997</v>
      </c>
      <c r="AH25" s="142">
        <f t="shared" si="12"/>
        <v>3656.7046999999998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32.050800000000002</v>
      </c>
      <c r="J26" s="180">
        <f t="shared" ref="J26" si="59">SUM(H26:I26)</f>
        <v>32.050800000000002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7">
        <v>353.75</v>
      </c>
      <c r="R26" s="179">
        <v>1698.5</v>
      </c>
      <c r="S26" s="188">
        <f t="shared" si="57"/>
        <v>2052.25</v>
      </c>
      <c r="T26" s="181">
        <v>0</v>
      </c>
      <c r="U26" s="179">
        <v>49.68</v>
      </c>
      <c r="V26" s="180">
        <f t="shared" ref="V26" si="60">T26+U26</f>
        <v>49.68</v>
      </c>
      <c r="W26" s="181">
        <v>294.36</v>
      </c>
      <c r="X26" s="179">
        <v>206.184</v>
      </c>
      <c r="Y26" s="180">
        <f t="shared" si="7"/>
        <v>500.54399999999998</v>
      </c>
      <c r="Z26" s="144">
        <v>0</v>
      </c>
      <c r="AA26" s="14">
        <v>288.75</v>
      </c>
      <c r="AB26" s="183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729.47888</v>
      </c>
      <c r="AG26" s="14">
        <f t="shared" si="11"/>
        <v>3260.1857999999997</v>
      </c>
      <c r="AH26" s="142">
        <f t="shared" si="12"/>
        <v>3989.6646799999999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11.048400000000001</v>
      </c>
      <c r="J27" s="180">
        <f t="shared" ref="J27:J28" si="61">SUM(H27:I27)</f>
        <v>11.048400000000001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7">
        <v>316.75</v>
      </c>
      <c r="R27" s="179">
        <v>2039.5</v>
      </c>
      <c r="S27" s="188">
        <f t="shared" ref="S27:S29" si="62">Q27+R27</f>
        <v>2356.25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290.39999999999998</v>
      </c>
      <c r="X27" s="179">
        <v>291.19200000000001</v>
      </c>
      <c r="Y27" s="180">
        <f t="shared" si="7"/>
        <v>581.59199999999998</v>
      </c>
      <c r="Z27" s="144">
        <v>0</v>
      </c>
      <c r="AA27" s="14">
        <v>195.75</v>
      </c>
      <c r="AB27" s="183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715.91848000000005</v>
      </c>
      <c r="AG27" s="14">
        <f t="shared" si="11"/>
        <v>3048.0234</v>
      </c>
      <c r="AH27" s="142">
        <f t="shared" si="12"/>
        <v>3763.9418800000003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7">
        <v>269.25</v>
      </c>
      <c r="R28" s="179">
        <v>2381.25</v>
      </c>
      <c r="S28" s="188">
        <f t="shared" si="62"/>
        <v>2650.5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253.17599999999999</v>
      </c>
      <c r="X28" s="179">
        <v>458.56799999999998</v>
      </c>
      <c r="Y28" s="180">
        <f t="shared" si="7"/>
        <v>711.74399999999991</v>
      </c>
      <c r="Z28" s="144">
        <v>0</v>
      </c>
      <c r="AA28" s="14">
        <v>195.5</v>
      </c>
      <c r="AB28" s="183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642.22931999999992</v>
      </c>
      <c r="AG28" s="14">
        <f t="shared" si="11"/>
        <v>3493.2460000000001</v>
      </c>
      <c r="AH28" s="142">
        <f t="shared" si="12"/>
        <v>4135.4753199999996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7">
        <v>206</v>
      </c>
      <c r="R29" s="179">
        <v>2038</v>
      </c>
      <c r="S29" s="188">
        <f t="shared" si="62"/>
        <v>2244</v>
      </c>
      <c r="T29" s="181">
        <v>0</v>
      </c>
      <c r="U29" s="179">
        <v>11</v>
      </c>
      <c r="V29" s="180">
        <f t="shared" ref="V29" si="64">T29+U29</f>
        <v>11</v>
      </c>
      <c r="W29" s="181">
        <v>165</v>
      </c>
      <c r="X29" s="179">
        <v>466.488</v>
      </c>
      <c r="Y29" s="180">
        <f t="shared" si="7"/>
        <v>631.48800000000006</v>
      </c>
      <c r="Z29" s="144">
        <v>0</v>
      </c>
      <c r="AA29" s="14">
        <v>251</v>
      </c>
      <c r="AB29" s="183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496.50824</v>
      </c>
      <c r="AG29" s="14">
        <f t="shared" si="11"/>
        <v>3015.8719999999998</v>
      </c>
      <c r="AH29" s="142">
        <f t="shared" si="12"/>
        <v>3512.38024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4.8</v>
      </c>
      <c r="J30" s="180">
        <f t="shared" ref="J30:J31" si="65">SUM(H30:I30)</f>
        <v>4.8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7">
        <v>116.25</v>
      </c>
      <c r="R30" s="179">
        <v>2426.25</v>
      </c>
      <c r="S30" s="188">
        <f t="shared" ref="S30" si="66">Q30+R30</f>
        <v>2542.5</v>
      </c>
      <c r="T30" s="181">
        <v>0</v>
      </c>
      <c r="U30" s="179">
        <v>0</v>
      </c>
      <c r="V30" s="180">
        <f t="shared" ref="V30" si="67">T30+U30</f>
        <v>0</v>
      </c>
      <c r="W30" s="181">
        <v>217.536</v>
      </c>
      <c r="X30" s="179">
        <v>406.29599999999999</v>
      </c>
      <c r="Y30" s="180">
        <f t="shared" si="7"/>
        <v>623.83199999999999</v>
      </c>
      <c r="Z30" s="144">
        <v>0</v>
      </c>
      <c r="AA30" s="14">
        <v>221.75</v>
      </c>
      <c r="AB30" s="183">
        <f t="shared" si="8"/>
        <v>221.75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482.11392000000001</v>
      </c>
      <c r="AG30" s="14">
        <f t="shared" si="11"/>
        <v>3340.7719999999999</v>
      </c>
      <c r="AH30" s="142">
        <f t="shared" si="12"/>
        <v>3822.8859199999997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7">
        <v>126.75</v>
      </c>
      <c r="R31" s="179">
        <v>2109.25</v>
      </c>
      <c r="S31" s="188">
        <f t="shared" ref="S31" si="68">Q31+R31</f>
        <v>2236</v>
      </c>
      <c r="T31" s="181">
        <v>0</v>
      </c>
      <c r="U31" s="179">
        <v>0</v>
      </c>
      <c r="V31" s="180">
        <f t="shared" ref="V31" si="69">T31+U31</f>
        <v>0</v>
      </c>
      <c r="W31" s="181">
        <v>252.648</v>
      </c>
      <c r="X31" s="179">
        <v>516.12</v>
      </c>
      <c r="Y31" s="180">
        <f t="shared" si="7"/>
        <v>768.76800000000003</v>
      </c>
      <c r="Z31" s="144">
        <v>0</v>
      </c>
      <c r="AA31" s="14">
        <v>165.75</v>
      </c>
      <c r="AB31" s="183">
        <f t="shared" si="8"/>
        <v>165.75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522.02100000000007</v>
      </c>
      <c r="AG31" s="14">
        <f t="shared" si="11"/>
        <v>3019.3110000000001</v>
      </c>
      <c r="AH31" s="142">
        <f t="shared" si="12"/>
        <v>3541.3320000000003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7">
        <v>213.75</v>
      </c>
      <c r="R32" s="179">
        <v>2040.75</v>
      </c>
      <c r="S32" s="188">
        <f t="shared" ref="S32" si="71">Q32+R32</f>
        <v>2254.5</v>
      </c>
      <c r="T32" s="181">
        <v>0</v>
      </c>
      <c r="U32" s="179">
        <v>0</v>
      </c>
      <c r="V32" s="180">
        <f t="shared" ref="V32" si="72">T32+U32</f>
        <v>0</v>
      </c>
      <c r="W32" s="181">
        <v>235.75200000000001</v>
      </c>
      <c r="X32" s="179">
        <v>504.24</v>
      </c>
      <c r="Y32" s="180">
        <f t="shared" si="7"/>
        <v>739.99199999999996</v>
      </c>
      <c r="Z32" s="144">
        <v>0</v>
      </c>
      <c r="AA32" s="14">
        <v>78.5</v>
      </c>
      <c r="AB32" s="183">
        <f t="shared" si="8"/>
        <v>78.5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575.01024000000007</v>
      </c>
      <c r="AG32" s="14">
        <f t="shared" si="11"/>
        <v>2703.7100000000005</v>
      </c>
      <c r="AH32" s="142">
        <f t="shared" si="12"/>
        <v>3278.7202400000006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7">
        <v>121.5</v>
      </c>
      <c r="R33" s="179">
        <v>1753</v>
      </c>
      <c r="S33" s="188">
        <f t="shared" ref="S33" si="74">Q33+R33</f>
        <v>1874.5</v>
      </c>
      <c r="T33" s="139"/>
      <c r="U33" s="70"/>
      <c r="V33" s="137">
        <f t="shared" si="6"/>
        <v>0</v>
      </c>
      <c r="W33" s="181">
        <v>170.54400000000001</v>
      </c>
      <c r="X33" s="179">
        <v>474.40800000000002</v>
      </c>
      <c r="Y33" s="180">
        <f t="shared" si="7"/>
        <v>644.952</v>
      </c>
      <c r="Z33" s="144">
        <v>0</v>
      </c>
      <c r="AA33" s="14">
        <v>212.5</v>
      </c>
      <c r="AB33" s="183">
        <f t="shared" si="8"/>
        <v>212.5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428.96208000000001</v>
      </c>
      <c r="AG33" s="14">
        <f t="shared" si="11"/>
        <v>2595.4760000000001</v>
      </c>
      <c r="AH33" s="142">
        <f t="shared" si="12"/>
        <v>3024.4380799999999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7">
        <v>63.25</v>
      </c>
      <c r="R34" s="179">
        <v>1526</v>
      </c>
      <c r="S34" s="188">
        <f t="shared" ref="S34" si="75">Q34+R34</f>
        <v>1589.25</v>
      </c>
      <c r="T34" s="140"/>
      <c r="U34" s="69"/>
      <c r="V34" s="137">
        <f t="shared" si="6"/>
        <v>0</v>
      </c>
      <c r="W34" s="181">
        <v>244.99199999999999</v>
      </c>
      <c r="X34" s="179">
        <v>441.67200000000003</v>
      </c>
      <c r="Y34" s="180">
        <f t="shared" si="7"/>
        <v>686.66399999999999</v>
      </c>
      <c r="Z34" s="144">
        <v>0</v>
      </c>
      <c r="AA34" s="14">
        <v>156</v>
      </c>
      <c r="AB34" s="183">
        <f t="shared" si="8"/>
        <v>156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445.16007999999999</v>
      </c>
      <c r="AG34" s="14">
        <f t="shared" si="11"/>
        <v>2283.61</v>
      </c>
      <c r="AH34" s="142">
        <f t="shared" si="12"/>
        <v>2728.7700800000002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7">
        <v>63.25</v>
      </c>
      <c r="R35" s="179">
        <v>1497</v>
      </c>
      <c r="S35" s="188">
        <f t="shared" ref="S35" si="76">Q35+R35</f>
        <v>1560.25</v>
      </c>
      <c r="T35" s="140"/>
      <c r="U35" s="69"/>
      <c r="V35" s="137">
        <f t="shared" si="6"/>
        <v>0</v>
      </c>
      <c r="W35" s="181">
        <v>201.96</v>
      </c>
      <c r="X35" s="179">
        <v>434.54399999999998</v>
      </c>
      <c r="Y35" s="180">
        <f t="shared" si="7"/>
        <v>636.50400000000002</v>
      </c>
      <c r="Z35" s="144">
        <v>0</v>
      </c>
      <c r="AA35" s="14">
        <v>0</v>
      </c>
      <c r="AB35" s="183">
        <f t="shared" si="8"/>
        <v>0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385.01332000000002</v>
      </c>
      <c r="AG35" s="14">
        <f t="shared" si="11"/>
        <v>2108.64</v>
      </c>
      <c r="AH35" s="142">
        <f t="shared" si="12"/>
        <v>2493.6533199999999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7">
        <v>68.5</v>
      </c>
      <c r="R36" s="179">
        <v>1541.75</v>
      </c>
      <c r="S36" s="188">
        <f t="shared" ref="S36" si="78">Q36+R36</f>
        <v>1610.25</v>
      </c>
      <c r="T36" s="140"/>
      <c r="U36" s="69"/>
      <c r="V36" s="137">
        <f t="shared" si="6"/>
        <v>0</v>
      </c>
      <c r="W36" s="181">
        <v>239.184</v>
      </c>
      <c r="X36" s="179">
        <v>421.608</v>
      </c>
      <c r="Y36" s="180">
        <f t="shared" si="7"/>
        <v>660.79200000000003</v>
      </c>
      <c r="Z36" s="144">
        <v>0</v>
      </c>
      <c r="AA36" s="14">
        <v>57</v>
      </c>
      <c r="AB36" s="183">
        <f t="shared" si="8"/>
        <v>57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410.37256000000002</v>
      </c>
      <c r="AG36" s="14">
        <f t="shared" si="11"/>
        <v>2208.2505000000001</v>
      </c>
      <c r="AH36" s="142">
        <f t="shared" si="12"/>
        <v>2618.6230599999999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81">
        <v>0</v>
      </c>
      <c r="I37" s="179">
        <v>3.2500000000000001E-2</v>
      </c>
      <c r="J37" s="180">
        <f t="shared" ref="J37:J40" si="79">SUM(H37:I37)</f>
        <v>3.2500000000000001E-2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7">
        <v>68.75</v>
      </c>
      <c r="R37" s="179">
        <v>1676.5</v>
      </c>
      <c r="S37" s="188">
        <f t="shared" ref="S37" si="80">Q37+R37</f>
        <v>1745.25</v>
      </c>
      <c r="T37" s="140"/>
      <c r="U37" s="69"/>
      <c r="V37" s="137">
        <f t="shared" si="6"/>
        <v>0</v>
      </c>
      <c r="W37" s="181">
        <v>153.12</v>
      </c>
      <c r="X37" s="179">
        <v>258.98399999999998</v>
      </c>
      <c r="Y37" s="180">
        <f t="shared" si="7"/>
        <v>412.10399999999998</v>
      </c>
      <c r="Z37" s="144">
        <v>0</v>
      </c>
      <c r="AA37" s="14">
        <v>152</v>
      </c>
      <c r="AB37" s="183">
        <f t="shared" si="8"/>
        <v>152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296.03395999999998</v>
      </c>
      <c r="AG37" s="14">
        <f t="shared" si="11"/>
        <v>2318.4324999999999</v>
      </c>
      <c r="AH37" s="142">
        <f t="shared" si="12"/>
        <v>2614.4664599999996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81">
        <v>0</v>
      </c>
      <c r="I38" s="179">
        <v>3.2500000000000001E-2</v>
      </c>
      <c r="J38" s="180">
        <f t="shared" si="79"/>
        <v>3.2500000000000001E-2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7">
        <v>52.75</v>
      </c>
      <c r="R38" s="179">
        <v>1700.25</v>
      </c>
      <c r="S38" s="188">
        <f t="shared" ref="S38" si="81">Q38+R38</f>
        <v>1753</v>
      </c>
      <c r="T38" s="140"/>
      <c r="U38" s="69"/>
      <c r="V38" s="137">
        <f t="shared" si="6"/>
        <v>0</v>
      </c>
      <c r="W38" s="181">
        <v>177.40799999999999</v>
      </c>
      <c r="X38" s="179">
        <v>402.86399999999998</v>
      </c>
      <c r="Y38" s="180">
        <f t="shared" si="7"/>
        <v>580.27199999999993</v>
      </c>
      <c r="Z38" s="144">
        <v>0</v>
      </c>
      <c r="AA38" s="14">
        <v>22.5</v>
      </c>
      <c r="AB38" s="183">
        <f t="shared" si="8"/>
        <v>22.5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287.2072</v>
      </c>
      <c r="AG38" s="14">
        <f t="shared" si="11"/>
        <v>2378.0904999999998</v>
      </c>
      <c r="AH38" s="142">
        <f t="shared" si="12"/>
        <v>2665.2976999999996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81">
        <v>0</v>
      </c>
      <c r="I39" s="179">
        <v>67.78</v>
      </c>
      <c r="J39" s="180">
        <f t="shared" si="79"/>
        <v>67.78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7">
        <v>100.25</v>
      </c>
      <c r="R39" s="179">
        <v>1774</v>
      </c>
      <c r="S39" s="188">
        <f t="shared" ref="S39:S40" si="82">Q39+R39</f>
        <v>1874.25</v>
      </c>
      <c r="T39" s="140"/>
      <c r="U39" s="69"/>
      <c r="V39" s="137">
        <f t="shared" si="6"/>
        <v>0</v>
      </c>
      <c r="W39" s="181">
        <v>245.52</v>
      </c>
      <c r="X39" s="179">
        <v>488.66399999999999</v>
      </c>
      <c r="Y39" s="180">
        <f t="shared" si="7"/>
        <v>734.18399999999997</v>
      </c>
      <c r="Z39" s="144"/>
      <c r="AA39" s="14">
        <v>109.25</v>
      </c>
      <c r="AB39" s="183">
        <f t="shared" si="8"/>
        <v>109.25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420.77</v>
      </c>
      <c r="AG39" s="14">
        <f t="shared" si="11"/>
        <v>2702.9019999999996</v>
      </c>
      <c r="AH39" s="142">
        <f t="shared" si="12"/>
        <v>3123.6719999999996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81">
        <v>0</v>
      </c>
      <c r="I40" s="179">
        <v>31.68</v>
      </c>
      <c r="J40" s="180">
        <f t="shared" si="79"/>
        <v>31.68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87">
        <v>97.75</v>
      </c>
      <c r="R40" s="179">
        <v>2096.25</v>
      </c>
      <c r="S40" s="188">
        <f t="shared" si="82"/>
        <v>2194</v>
      </c>
      <c r="T40" s="140"/>
      <c r="U40" s="69"/>
      <c r="V40" s="137">
        <f t="shared" si="6"/>
        <v>0</v>
      </c>
      <c r="W40" s="181">
        <v>173.44800000000001</v>
      </c>
      <c r="X40" s="179">
        <v>316.00799999999998</v>
      </c>
      <c r="Y40" s="180">
        <f t="shared" si="7"/>
        <v>489.45600000000002</v>
      </c>
      <c r="Z40" s="144"/>
      <c r="AA40" s="14">
        <v>54.25</v>
      </c>
      <c r="AB40" s="183">
        <f t="shared" si="8"/>
        <v>54.25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305.42752000000002</v>
      </c>
      <c r="AG40" s="14">
        <f t="shared" si="11"/>
        <v>2804.4519999999998</v>
      </c>
      <c r="AH40" s="142">
        <f t="shared" si="12"/>
        <v>3109.87952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81">
        <v>0</v>
      </c>
      <c r="I41" s="179">
        <v>52.19</v>
      </c>
      <c r="J41" s="180">
        <f t="shared" ref="J41" si="83">SUM(H41:I41)</f>
        <v>52.19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4">N41+O41</f>
        <v>0</v>
      </c>
      <c r="Q41" s="187">
        <v>113.5</v>
      </c>
      <c r="R41" s="179">
        <v>2061.75</v>
      </c>
      <c r="S41" s="188">
        <f t="shared" ref="S41" si="85">Q41+R41</f>
        <v>2175.25</v>
      </c>
      <c r="T41" s="187">
        <v>0</v>
      </c>
      <c r="U41" s="179">
        <v>12</v>
      </c>
      <c r="V41" s="188">
        <f t="shared" si="6"/>
        <v>12</v>
      </c>
      <c r="W41" s="181">
        <v>110.08799999999999</v>
      </c>
      <c r="X41" s="179">
        <v>229.94399999999999</v>
      </c>
      <c r="Y41" s="180">
        <f t="shared" ref="Y41:Y42" si="86">SUM(W41:X41)</f>
        <v>340.03199999999998</v>
      </c>
      <c r="Z41" s="144"/>
      <c r="AA41" s="14">
        <v>149.25</v>
      </c>
      <c r="AB41" s="183">
        <f t="shared" si="8"/>
        <v>149.25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7">B41+E41+H41+K41+N41+Q41+T41+W41+Z41+AC41</f>
        <v>274.93227999999999</v>
      </c>
      <c r="AG41" s="14">
        <f t="shared" ref="AG41:AG60" si="88">C41+F41+I41+L41+O41+R41+U41+X41+AA41+AD41</f>
        <v>2800.634</v>
      </c>
      <c r="AH41" s="142">
        <f t="shared" si="12"/>
        <v>3075.56628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81">
        <v>0</v>
      </c>
      <c r="I42" s="179">
        <v>166.6</v>
      </c>
      <c r="J42" s="180">
        <f t="shared" ref="J42" si="89">SUM(H42:I42)</f>
        <v>166.6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4"/>
        <v>0</v>
      </c>
      <c r="Q42" s="187">
        <v>100.25</v>
      </c>
      <c r="R42" s="179">
        <v>1549.75</v>
      </c>
      <c r="S42" s="188">
        <f t="shared" ref="S42" si="90">Q42+R42</f>
        <v>1650</v>
      </c>
      <c r="T42" s="187">
        <v>0</v>
      </c>
      <c r="U42" s="179">
        <v>64.25</v>
      </c>
      <c r="V42" s="188">
        <f t="shared" ref="V42" si="91">T42+U42</f>
        <v>64.25</v>
      </c>
      <c r="W42" s="181">
        <v>161.83199999999999</v>
      </c>
      <c r="X42" s="179">
        <v>326.56799999999998</v>
      </c>
      <c r="Y42" s="180">
        <f t="shared" si="86"/>
        <v>488.4</v>
      </c>
      <c r="Z42" s="144"/>
      <c r="AA42" s="15">
        <v>117.75924999999999</v>
      </c>
      <c r="AB42" s="138">
        <f t="shared" si="8"/>
        <v>117.75924999999999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7"/>
        <v>312.08199999999999</v>
      </c>
      <c r="AG42" s="14">
        <f t="shared" si="88"/>
        <v>2488.1352499999998</v>
      </c>
      <c r="AH42" s="142">
        <f t="shared" si="12"/>
        <v>2800.2172499999997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81">
        <v>0</v>
      </c>
      <c r="I43" s="179">
        <v>51.88</v>
      </c>
      <c r="J43" s="180">
        <f t="shared" ref="J43" si="92">SUM(H43:I43)</f>
        <v>51.88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4"/>
        <v>0</v>
      </c>
      <c r="Q43" s="187">
        <v>79.25</v>
      </c>
      <c r="R43" s="179">
        <v>1262</v>
      </c>
      <c r="S43" s="188">
        <f t="shared" ref="S43" si="93">Q43+R43</f>
        <v>1341.25</v>
      </c>
      <c r="T43" s="187">
        <v>0</v>
      </c>
      <c r="U43" s="179">
        <v>167.75</v>
      </c>
      <c r="V43" s="188">
        <f t="shared" ref="V43" si="94">T43+U43</f>
        <v>167.75</v>
      </c>
      <c r="W43" s="181">
        <v>107.712</v>
      </c>
      <c r="X43" s="179">
        <v>234.96</v>
      </c>
      <c r="Y43" s="180">
        <f t="shared" si="7"/>
        <v>342.67200000000003</v>
      </c>
      <c r="Z43" s="144"/>
      <c r="AA43" s="15">
        <v>118.50650000000002</v>
      </c>
      <c r="AB43" s="138">
        <f t="shared" si="8"/>
        <v>118.50650000000002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7"/>
        <v>236.96199999999999</v>
      </c>
      <c r="AG43" s="14">
        <f t="shared" si="88"/>
        <v>2119.8325</v>
      </c>
      <c r="AH43" s="142">
        <f t="shared" si="12"/>
        <v>2356.7945</v>
      </c>
    </row>
    <row r="44" spans="1:34" x14ac:dyDescent="0.2">
      <c r="A44" s="83">
        <v>36</v>
      </c>
      <c r="B44" s="139">
        <v>68.75</v>
      </c>
      <c r="C44" s="70">
        <v>0</v>
      </c>
      <c r="D44" s="137">
        <f t="shared" si="0"/>
        <v>68.75</v>
      </c>
      <c r="E44" s="147"/>
      <c r="F44" s="40"/>
      <c r="G44" s="137">
        <f t="shared" si="14"/>
        <v>0</v>
      </c>
      <c r="H44" s="181">
        <v>0</v>
      </c>
      <c r="I44" s="179">
        <v>170.25</v>
      </c>
      <c r="J44" s="180">
        <f t="shared" ref="J44" si="95">SUM(H44:I44)</f>
        <v>170.25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4"/>
        <v>0</v>
      </c>
      <c r="Q44" s="187">
        <v>55.5</v>
      </c>
      <c r="R44" s="179">
        <v>1311.25</v>
      </c>
      <c r="S44" s="188">
        <f t="shared" ref="S44" si="96">Q44+R44</f>
        <v>1366.75</v>
      </c>
      <c r="T44" s="187">
        <v>0</v>
      </c>
      <c r="U44" s="179">
        <v>383.5</v>
      </c>
      <c r="V44" s="188">
        <f t="shared" ref="V44" si="97">T44+U44</f>
        <v>383.5</v>
      </c>
      <c r="W44" s="181">
        <v>140.71199999999999</v>
      </c>
      <c r="X44" s="179">
        <v>294.88799999999998</v>
      </c>
      <c r="Y44" s="180">
        <f t="shared" si="7"/>
        <v>435.59999999999997</v>
      </c>
      <c r="Z44" s="144"/>
      <c r="AA44" s="15">
        <v>115.99550000000001</v>
      </c>
      <c r="AB44" s="138">
        <f t="shared" si="8"/>
        <v>115.99550000000001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7"/>
        <v>289.96199999999999</v>
      </c>
      <c r="AG44" s="14">
        <f t="shared" si="88"/>
        <v>2560.6195000000002</v>
      </c>
      <c r="AH44" s="142">
        <f t="shared" si="12"/>
        <v>2850.5815000000002</v>
      </c>
    </row>
    <row r="45" spans="1:34" x14ac:dyDescent="0.2">
      <c r="A45" s="83">
        <v>37</v>
      </c>
      <c r="B45" s="139">
        <v>67.5</v>
      </c>
      <c r="C45" s="70">
        <v>0</v>
      </c>
      <c r="D45" s="137">
        <f t="shared" si="0"/>
        <v>67.5</v>
      </c>
      <c r="E45" s="147"/>
      <c r="F45" s="40"/>
      <c r="G45" s="137">
        <f t="shared" si="14"/>
        <v>0</v>
      </c>
      <c r="H45" s="181">
        <v>0</v>
      </c>
      <c r="I45" s="179">
        <v>166.7</v>
      </c>
      <c r="J45" s="180">
        <f t="shared" ref="J45" si="98">SUM(H45:I45)</f>
        <v>166.7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4"/>
        <v>0</v>
      </c>
      <c r="Q45" s="187">
        <v>95</v>
      </c>
      <c r="R45" s="179">
        <v>1041.5</v>
      </c>
      <c r="S45" s="188">
        <f t="shared" ref="S45" si="99">Q45+R45</f>
        <v>1136.5</v>
      </c>
      <c r="T45" s="140">
        <v>0</v>
      </c>
      <c r="U45" s="84">
        <v>400</v>
      </c>
      <c r="V45" s="137">
        <f t="shared" si="6"/>
        <v>400</v>
      </c>
      <c r="W45" s="139">
        <v>75.768000000000001</v>
      </c>
      <c r="X45" s="70">
        <v>222.55199999999999</v>
      </c>
      <c r="Y45" s="137">
        <f t="shared" si="7"/>
        <v>298.32</v>
      </c>
      <c r="Z45" s="144"/>
      <c r="AA45" s="15">
        <v>143.36975000000001</v>
      </c>
      <c r="AB45" s="138">
        <f t="shared" si="8"/>
        <v>143.36975000000001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7"/>
        <v>263.26800000000003</v>
      </c>
      <c r="AG45" s="14">
        <f t="shared" si="88"/>
        <v>2226.5657499999998</v>
      </c>
      <c r="AH45" s="142">
        <f t="shared" si="12"/>
        <v>2489.8337499999998</v>
      </c>
    </row>
    <row r="46" spans="1:34" x14ac:dyDescent="0.2">
      <c r="A46" s="83">
        <v>38</v>
      </c>
      <c r="B46" s="139">
        <v>75</v>
      </c>
      <c r="C46" s="70">
        <v>0</v>
      </c>
      <c r="D46" s="137">
        <f t="shared" si="0"/>
        <v>75</v>
      </c>
      <c r="E46" s="148"/>
      <c r="F46" s="79"/>
      <c r="G46" s="137">
        <f t="shared" si="14"/>
        <v>0</v>
      </c>
      <c r="H46" s="139">
        <v>0</v>
      </c>
      <c r="I46" s="70">
        <v>365.9649999999998</v>
      </c>
      <c r="J46" s="137">
        <f t="shared" si="2"/>
        <v>365.9649999999998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4"/>
        <v>0</v>
      </c>
      <c r="Q46" s="139">
        <v>4.7774999999999999</v>
      </c>
      <c r="R46" s="70">
        <v>823.68000000000006</v>
      </c>
      <c r="S46" s="138">
        <f t="shared" si="5"/>
        <v>828.4575000000001</v>
      </c>
      <c r="T46" s="140">
        <v>0</v>
      </c>
      <c r="U46" s="84">
        <v>400</v>
      </c>
      <c r="V46" s="137">
        <f t="shared" si="6"/>
        <v>400</v>
      </c>
      <c r="W46" s="139">
        <v>47.52</v>
      </c>
      <c r="X46" s="70">
        <v>200.64</v>
      </c>
      <c r="Y46" s="137">
        <f t="shared" si="7"/>
        <v>248.16</v>
      </c>
      <c r="Z46" s="144"/>
      <c r="AA46" s="15">
        <v>171.82550000000001</v>
      </c>
      <c r="AB46" s="138">
        <f t="shared" si="8"/>
        <v>171.82550000000001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7"/>
        <v>152.29750000000001</v>
      </c>
      <c r="AG46" s="14">
        <f t="shared" si="88"/>
        <v>2182.2624999999998</v>
      </c>
      <c r="AH46" s="142">
        <f t="shared" si="12"/>
        <v>2334.56</v>
      </c>
    </row>
    <row r="47" spans="1:34" x14ac:dyDescent="0.2">
      <c r="A47" s="83">
        <v>39</v>
      </c>
      <c r="B47" s="139">
        <v>132.5</v>
      </c>
      <c r="C47" s="70">
        <v>0</v>
      </c>
      <c r="D47" s="137">
        <f t="shared" si="0"/>
        <v>132.5</v>
      </c>
      <c r="E47" s="140"/>
      <c r="F47" s="69"/>
      <c r="G47" s="137">
        <f t="shared" si="14"/>
        <v>0</v>
      </c>
      <c r="H47" s="139">
        <v>0</v>
      </c>
      <c r="I47" s="70">
        <v>367.88659999999987</v>
      </c>
      <c r="J47" s="137">
        <f t="shared" si="2"/>
        <v>367.88659999999987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4"/>
        <v>0</v>
      </c>
      <c r="Q47" s="139">
        <v>4.7774999999999999</v>
      </c>
      <c r="R47" s="70">
        <v>860.64</v>
      </c>
      <c r="S47" s="138">
        <f t="shared" si="5"/>
        <v>865.41750000000002</v>
      </c>
      <c r="T47" s="140">
        <v>0</v>
      </c>
      <c r="U47" s="84">
        <v>393.5</v>
      </c>
      <c r="V47" s="137">
        <f t="shared" si="6"/>
        <v>393.5</v>
      </c>
      <c r="W47" s="139">
        <v>42.24</v>
      </c>
      <c r="X47" s="70">
        <v>190.08</v>
      </c>
      <c r="Y47" s="137">
        <f t="shared" si="7"/>
        <v>232.32000000000002</v>
      </c>
      <c r="Z47" s="144"/>
      <c r="AA47" s="15">
        <v>135.7765</v>
      </c>
      <c r="AB47" s="138">
        <f t="shared" si="8"/>
        <v>135.7765</v>
      </c>
      <c r="AC47" s="145"/>
      <c r="AD47" s="134"/>
      <c r="AE47" s="137">
        <f t="shared" si="9"/>
        <v>0</v>
      </c>
      <c r="AF47" s="141">
        <f t="shared" si="87"/>
        <v>204.51750000000001</v>
      </c>
      <c r="AG47" s="14">
        <f t="shared" si="88"/>
        <v>2087.8150999999998</v>
      </c>
      <c r="AH47" s="142">
        <f t="shared" si="12"/>
        <v>2292.3325999999997</v>
      </c>
    </row>
    <row r="48" spans="1:34" x14ac:dyDescent="0.2">
      <c r="A48" s="83">
        <v>40</v>
      </c>
      <c r="B48" s="139">
        <v>172.5</v>
      </c>
      <c r="C48" s="70">
        <v>0</v>
      </c>
      <c r="D48" s="137">
        <f t="shared" si="0"/>
        <v>172.5</v>
      </c>
      <c r="E48" s="140"/>
      <c r="F48" s="69"/>
      <c r="G48" s="137">
        <f t="shared" si="14"/>
        <v>0</v>
      </c>
      <c r="H48" s="139">
        <v>0</v>
      </c>
      <c r="I48" s="70">
        <v>196.47439999999995</v>
      </c>
      <c r="J48" s="137">
        <f t="shared" si="2"/>
        <v>196.47439999999995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4"/>
        <v>0</v>
      </c>
      <c r="Q48" s="139">
        <v>24.115000000000002</v>
      </c>
      <c r="R48" s="70">
        <v>406.56</v>
      </c>
      <c r="S48" s="138">
        <f t="shared" si="5"/>
        <v>430.67500000000001</v>
      </c>
      <c r="T48" s="140">
        <v>0</v>
      </c>
      <c r="U48" s="84">
        <v>573</v>
      </c>
      <c r="V48" s="137">
        <f t="shared" si="6"/>
        <v>573</v>
      </c>
      <c r="W48" s="139">
        <v>47.52</v>
      </c>
      <c r="X48" s="70">
        <v>150.47999999999999</v>
      </c>
      <c r="Y48" s="137">
        <f t="shared" si="7"/>
        <v>198</v>
      </c>
      <c r="Z48" s="144"/>
      <c r="AA48" s="15">
        <v>76.825999999999993</v>
      </c>
      <c r="AB48" s="138">
        <f t="shared" si="8"/>
        <v>76.825999999999993</v>
      </c>
      <c r="AC48" s="145"/>
      <c r="AD48" s="134"/>
      <c r="AE48" s="137">
        <f t="shared" si="9"/>
        <v>0</v>
      </c>
      <c r="AF48" s="141">
        <f t="shared" si="87"/>
        <v>270.63499999999999</v>
      </c>
      <c r="AG48" s="14">
        <f t="shared" si="88"/>
        <v>1453.3404</v>
      </c>
      <c r="AH48" s="142">
        <f t="shared" si="12"/>
        <v>1723.9754</v>
      </c>
    </row>
    <row r="49" spans="1:34" x14ac:dyDescent="0.2">
      <c r="A49" s="83">
        <v>41</v>
      </c>
      <c r="B49" s="139">
        <v>317.5</v>
      </c>
      <c r="C49" s="70">
        <v>0</v>
      </c>
      <c r="D49" s="137">
        <f t="shared" si="0"/>
        <v>317.5</v>
      </c>
      <c r="E49" s="140"/>
      <c r="F49" s="69"/>
      <c r="G49" s="137">
        <f t="shared" si="14"/>
        <v>0</v>
      </c>
      <c r="H49" s="139">
        <v>0</v>
      </c>
      <c r="I49" s="70">
        <v>106.68</v>
      </c>
      <c r="J49" s="137">
        <f t="shared" si="2"/>
        <v>106.68</v>
      </c>
      <c r="K49" s="139">
        <v>0</v>
      </c>
      <c r="L49" s="70">
        <v>0</v>
      </c>
      <c r="M49" s="137">
        <f t="shared" si="3"/>
        <v>0</v>
      </c>
      <c r="N49" s="139"/>
      <c r="O49" s="70"/>
      <c r="P49" s="138">
        <f t="shared" si="84"/>
        <v>0</v>
      </c>
      <c r="Q49" s="139">
        <v>0</v>
      </c>
      <c r="R49" s="70">
        <v>237.60000000000002</v>
      </c>
      <c r="S49" s="138">
        <f t="shared" si="5"/>
        <v>237.60000000000002</v>
      </c>
      <c r="T49" s="140">
        <v>0</v>
      </c>
      <c r="U49" s="84">
        <v>542.25</v>
      </c>
      <c r="V49" s="137">
        <f t="shared" si="6"/>
        <v>542.25</v>
      </c>
      <c r="W49" s="139">
        <v>47.52</v>
      </c>
      <c r="X49" s="70">
        <v>153.12</v>
      </c>
      <c r="Y49" s="137">
        <f t="shared" si="7"/>
        <v>200.64000000000001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100">AC49+AD49</f>
        <v>0</v>
      </c>
      <c r="AF49" s="141">
        <f t="shared" si="87"/>
        <v>365.02</v>
      </c>
      <c r="AG49" s="14">
        <f t="shared" si="88"/>
        <v>1144.3700000000001</v>
      </c>
      <c r="AH49" s="142">
        <f t="shared" si="12"/>
        <v>1509.39</v>
      </c>
    </row>
    <row r="50" spans="1:34" x14ac:dyDescent="0.2">
      <c r="A50" s="83">
        <v>42</v>
      </c>
      <c r="B50" s="139">
        <v>510</v>
      </c>
      <c r="C50" s="70">
        <v>0</v>
      </c>
      <c r="D50" s="137">
        <f t="shared" si="0"/>
        <v>510</v>
      </c>
      <c r="E50" s="140"/>
      <c r="F50" s="69"/>
      <c r="G50" s="137">
        <f t="shared" si="14"/>
        <v>0</v>
      </c>
      <c r="H50" s="139">
        <v>0</v>
      </c>
      <c r="I50" s="70">
        <v>81.77</v>
      </c>
      <c r="J50" s="137">
        <f t="shared" si="2"/>
        <v>81.77</v>
      </c>
      <c r="K50" s="139">
        <v>0</v>
      </c>
      <c r="L50" s="70">
        <v>0</v>
      </c>
      <c r="M50" s="137">
        <f t="shared" si="3"/>
        <v>0</v>
      </c>
      <c r="N50" s="139">
        <v>5</v>
      </c>
      <c r="O50" s="70">
        <v>0</v>
      </c>
      <c r="P50" s="138">
        <f t="shared" si="84"/>
        <v>5</v>
      </c>
      <c r="Q50" s="139">
        <v>0</v>
      </c>
      <c r="R50" s="70">
        <v>126.72</v>
      </c>
      <c r="S50" s="138">
        <f t="shared" si="5"/>
        <v>126.72</v>
      </c>
      <c r="T50" s="140">
        <v>0</v>
      </c>
      <c r="U50" s="84">
        <v>1391.25</v>
      </c>
      <c r="V50" s="137">
        <f t="shared" si="6"/>
        <v>1391.25</v>
      </c>
      <c r="W50" s="139">
        <v>42.24</v>
      </c>
      <c r="X50" s="70">
        <v>158.4</v>
      </c>
      <c r="Y50" s="137">
        <f t="shared" si="7"/>
        <v>200.64000000000001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100"/>
        <v>0</v>
      </c>
      <c r="AF50" s="141">
        <f t="shared" si="87"/>
        <v>557.24</v>
      </c>
      <c r="AG50" s="14">
        <f t="shared" si="88"/>
        <v>1893.66</v>
      </c>
      <c r="AH50" s="142">
        <f t="shared" si="12"/>
        <v>2450.9</v>
      </c>
    </row>
    <row r="51" spans="1:34" x14ac:dyDescent="0.2">
      <c r="A51" s="83">
        <v>43</v>
      </c>
      <c r="B51" s="139">
        <v>352.5</v>
      </c>
      <c r="C51" s="70">
        <v>0</v>
      </c>
      <c r="D51" s="137">
        <f t="shared" si="0"/>
        <v>352.5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39">
        <v>0</v>
      </c>
      <c r="I51" s="70">
        <v>74.08</v>
      </c>
      <c r="J51" s="137">
        <f t="shared" si="2"/>
        <v>74.08</v>
      </c>
      <c r="K51" s="139"/>
      <c r="L51" s="70"/>
      <c r="M51" s="137">
        <f t="shared" si="3"/>
        <v>0</v>
      </c>
      <c r="N51" s="139">
        <v>5</v>
      </c>
      <c r="O51" s="70">
        <v>0</v>
      </c>
      <c r="P51" s="138">
        <f t="shared" si="84"/>
        <v>5</v>
      </c>
      <c r="Q51" s="139">
        <v>0</v>
      </c>
      <c r="R51" s="70">
        <v>95.04</v>
      </c>
      <c r="S51" s="138">
        <f t="shared" si="5"/>
        <v>95.04</v>
      </c>
      <c r="T51" s="140">
        <v>0</v>
      </c>
      <c r="U51" s="84">
        <v>838</v>
      </c>
      <c r="V51" s="137">
        <f t="shared" si="6"/>
        <v>838</v>
      </c>
      <c r="W51" s="139">
        <v>26.4</v>
      </c>
      <c r="X51" s="70">
        <v>139.91999999999999</v>
      </c>
      <c r="Y51" s="137">
        <f t="shared" si="7"/>
        <v>166.32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100"/>
        <v>0</v>
      </c>
      <c r="AF51" s="141">
        <f t="shared" si="87"/>
        <v>469.64374999999995</v>
      </c>
      <c r="AG51" s="14">
        <f t="shared" si="88"/>
        <v>1313.67875</v>
      </c>
      <c r="AH51" s="142">
        <f t="shared" si="12"/>
        <v>1783.3225</v>
      </c>
    </row>
    <row r="52" spans="1:34" x14ac:dyDescent="0.2">
      <c r="A52" s="83">
        <v>44</v>
      </c>
      <c r="B52" s="139">
        <v>397.5</v>
      </c>
      <c r="C52" s="70">
        <v>0</v>
      </c>
      <c r="D52" s="137">
        <f t="shared" si="0"/>
        <v>397.5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39">
        <v>0</v>
      </c>
      <c r="I52" s="70">
        <v>99.694999999999993</v>
      </c>
      <c r="J52" s="137">
        <f t="shared" si="2"/>
        <v>99.694999999999993</v>
      </c>
      <c r="K52" s="139"/>
      <c r="L52" s="70"/>
      <c r="M52" s="137">
        <f t="shared" si="3"/>
        <v>0</v>
      </c>
      <c r="N52" s="139">
        <v>5</v>
      </c>
      <c r="O52" s="40">
        <v>0</v>
      </c>
      <c r="P52" s="138">
        <f t="shared" si="84"/>
        <v>5</v>
      </c>
      <c r="Q52" s="139">
        <v>0</v>
      </c>
      <c r="R52" s="70">
        <v>73.92</v>
      </c>
      <c r="S52" s="138">
        <f t="shared" si="5"/>
        <v>73.92</v>
      </c>
      <c r="T52" s="140">
        <v>0</v>
      </c>
      <c r="U52" s="84">
        <v>1185.25</v>
      </c>
      <c r="V52" s="137">
        <f t="shared" si="6"/>
        <v>1185.25</v>
      </c>
      <c r="W52" s="139">
        <v>0</v>
      </c>
      <c r="X52" s="70">
        <v>89.76</v>
      </c>
      <c r="Y52" s="137">
        <f t="shared" si="7"/>
        <v>89.76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100"/>
        <v>0</v>
      </c>
      <c r="AF52" s="141">
        <f t="shared" si="87"/>
        <v>514.38124999999991</v>
      </c>
      <c r="AG52" s="14">
        <f t="shared" si="88"/>
        <v>1623.9737499999999</v>
      </c>
      <c r="AH52" s="142">
        <f t="shared" si="12"/>
        <v>2138.3549999999996</v>
      </c>
    </row>
    <row r="53" spans="1:34" x14ac:dyDescent="0.2">
      <c r="A53" s="83">
        <v>45</v>
      </c>
      <c r="B53" s="139">
        <v>355</v>
      </c>
      <c r="C53" s="70">
        <v>0</v>
      </c>
      <c r="D53" s="137">
        <f t="shared" si="0"/>
        <v>355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39">
        <v>0</v>
      </c>
      <c r="I53" s="70">
        <v>127.5</v>
      </c>
      <c r="J53" s="137">
        <f t="shared" si="2"/>
        <v>127.5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101">N53+O53</f>
        <v>5</v>
      </c>
      <c r="Q53" s="139">
        <v>0</v>
      </c>
      <c r="R53" s="70">
        <v>52.800000000000004</v>
      </c>
      <c r="S53" s="138">
        <f t="shared" si="5"/>
        <v>52.800000000000004</v>
      </c>
      <c r="T53" s="140">
        <v>0</v>
      </c>
      <c r="U53" s="84">
        <v>1445.25</v>
      </c>
      <c r="V53" s="137">
        <f t="shared" si="6"/>
        <v>1445.25</v>
      </c>
      <c r="W53" s="139">
        <v>0</v>
      </c>
      <c r="X53" s="70">
        <v>68.64</v>
      </c>
      <c r="Y53" s="137">
        <f t="shared" si="7"/>
        <v>68.64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100"/>
        <v>0</v>
      </c>
      <c r="AF53" s="141">
        <f t="shared" si="87"/>
        <v>552.52499999999998</v>
      </c>
      <c r="AG53" s="14">
        <f t="shared" si="88"/>
        <v>1914.8975</v>
      </c>
      <c r="AH53" s="142">
        <f t="shared" si="12"/>
        <v>2467.4225000000001</v>
      </c>
    </row>
    <row r="54" spans="1:34" x14ac:dyDescent="0.2">
      <c r="A54" s="83">
        <v>46</v>
      </c>
      <c r="B54" s="139">
        <v>222.5</v>
      </c>
      <c r="C54" s="70">
        <v>65</v>
      </c>
      <c r="D54" s="137">
        <f t="shared" si="0"/>
        <v>287.5</v>
      </c>
      <c r="E54" s="140">
        <v>169.57500000000002</v>
      </c>
      <c r="F54" s="69">
        <v>86.0625</v>
      </c>
      <c r="G54" s="137">
        <f t="shared" si="14"/>
        <v>255.63750000000002</v>
      </c>
      <c r="H54" s="139">
        <v>0</v>
      </c>
      <c r="I54" s="70">
        <v>141.68</v>
      </c>
      <c r="J54" s="137">
        <f t="shared" si="2"/>
        <v>141.68</v>
      </c>
      <c r="K54" s="147"/>
      <c r="L54" s="40"/>
      <c r="M54" s="137">
        <f t="shared" si="3"/>
        <v>0</v>
      </c>
      <c r="N54" s="139">
        <v>5</v>
      </c>
      <c r="O54" s="70">
        <v>0</v>
      </c>
      <c r="P54" s="138">
        <f t="shared" si="101"/>
        <v>5</v>
      </c>
      <c r="Q54" s="139">
        <v>0</v>
      </c>
      <c r="R54" s="70">
        <v>36.96</v>
      </c>
      <c r="S54" s="138">
        <f t="shared" si="5"/>
        <v>36.96</v>
      </c>
      <c r="T54" s="140">
        <v>0</v>
      </c>
      <c r="U54" s="84">
        <v>1207.25</v>
      </c>
      <c r="V54" s="137">
        <f t="shared" si="6"/>
        <v>1207.25</v>
      </c>
      <c r="W54" s="139">
        <v>0</v>
      </c>
      <c r="X54" s="70">
        <v>36.96</v>
      </c>
      <c r="Y54" s="137">
        <f t="shared" si="7"/>
        <v>36.96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100"/>
        <v>0</v>
      </c>
      <c r="AF54" s="141">
        <f t="shared" si="87"/>
        <v>397.07500000000005</v>
      </c>
      <c r="AG54" s="14">
        <f t="shared" si="88"/>
        <v>1789.5124999999998</v>
      </c>
      <c r="AH54" s="142">
        <f t="shared" si="12"/>
        <v>2186.5874999999996</v>
      </c>
    </row>
    <row r="55" spans="1:34" x14ac:dyDescent="0.2">
      <c r="A55" s="83">
        <v>47</v>
      </c>
      <c r="B55" s="139">
        <v>245</v>
      </c>
      <c r="C55" s="70">
        <v>137.5</v>
      </c>
      <c r="D55" s="137">
        <f t="shared" si="0"/>
        <v>382.5</v>
      </c>
      <c r="E55" s="140">
        <v>233.64375000000001</v>
      </c>
      <c r="F55" s="69">
        <v>76.5</v>
      </c>
      <c r="G55" s="137">
        <f t="shared" si="14"/>
        <v>310.14375000000001</v>
      </c>
      <c r="H55" s="139">
        <v>0</v>
      </c>
      <c r="I55" s="70">
        <v>248.85</v>
      </c>
      <c r="J55" s="137">
        <f t="shared" si="2"/>
        <v>248.85</v>
      </c>
      <c r="K55" s="147"/>
      <c r="L55" s="40"/>
      <c r="M55" s="137">
        <f t="shared" si="3"/>
        <v>0</v>
      </c>
      <c r="N55" s="139">
        <v>5</v>
      </c>
      <c r="O55" s="70">
        <v>0</v>
      </c>
      <c r="P55" s="138">
        <f t="shared" si="101"/>
        <v>5</v>
      </c>
      <c r="Q55" s="139"/>
      <c r="R55" s="70">
        <v>0</v>
      </c>
      <c r="S55" s="138">
        <f t="shared" ref="S55:S60" si="102">Q55+R55</f>
        <v>0</v>
      </c>
      <c r="T55" s="140">
        <v>0</v>
      </c>
      <c r="U55" s="84">
        <v>1155.5</v>
      </c>
      <c r="V55" s="137">
        <f t="shared" si="6"/>
        <v>1155.5</v>
      </c>
      <c r="W55" s="139">
        <v>0</v>
      </c>
      <c r="X55" s="70">
        <v>15.84</v>
      </c>
      <c r="Y55" s="137">
        <f t="shared" si="7"/>
        <v>15.84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100"/>
        <v>0</v>
      </c>
      <c r="AF55" s="141">
        <f t="shared" si="87"/>
        <v>483.64375000000001</v>
      </c>
      <c r="AG55" s="14">
        <f t="shared" si="88"/>
        <v>1862.11</v>
      </c>
      <c r="AH55" s="142">
        <f t="shared" si="12"/>
        <v>2345.7537499999999</v>
      </c>
    </row>
    <row r="56" spans="1:34" x14ac:dyDescent="0.2">
      <c r="A56" s="83">
        <v>48</v>
      </c>
      <c r="B56" s="139">
        <v>455</v>
      </c>
      <c r="C56" s="70">
        <v>202.5</v>
      </c>
      <c r="D56" s="137">
        <f t="shared" si="0"/>
        <v>657.5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39">
        <v>0</v>
      </c>
      <c r="I56" s="70">
        <v>130.66999999999999</v>
      </c>
      <c r="J56" s="137">
        <f t="shared" si="2"/>
        <v>130.66999999999999</v>
      </c>
      <c r="K56" s="139"/>
      <c r="L56" s="70"/>
      <c r="M56" s="137">
        <f t="shared" si="3"/>
        <v>0</v>
      </c>
      <c r="N56" s="139">
        <v>5</v>
      </c>
      <c r="O56" s="70">
        <v>0</v>
      </c>
      <c r="P56" s="138">
        <f t="shared" si="84"/>
        <v>5</v>
      </c>
      <c r="Q56" s="139"/>
      <c r="R56" s="70"/>
      <c r="S56" s="138">
        <f t="shared" si="102"/>
        <v>0</v>
      </c>
      <c r="T56" s="140">
        <v>0</v>
      </c>
      <c r="U56" s="84">
        <v>1225.75</v>
      </c>
      <c r="V56" s="137">
        <f t="shared" si="6"/>
        <v>1225.75</v>
      </c>
      <c r="W56" s="139">
        <v>0</v>
      </c>
      <c r="X56" s="70">
        <v>21.12</v>
      </c>
      <c r="Y56" s="137">
        <f t="shared" si="7"/>
        <v>21.12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100"/>
        <v>0</v>
      </c>
      <c r="AF56" s="141">
        <f t="shared" si="87"/>
        <v>615.23125000000005</v>
      </c>
      <c r="AG56" s="14">
        <f t="shared" si="88"/>
        <v>1937.8987499999998</v>
      </c>
      <c r="AH56" s="142">
        <f t="shared" si="12"/>
        <v>2553.13</v>
      </c>
    </row>
    <row r="57" spans="1:34" x14ac:dyDescent="0.2">
      <c r="A57" s="83">
        <v>49</v>
      </c>
      <c r="B57" s="140">
        <v>490</v>
      </c>
      <c r="C57" s="69">
        <v>202.5</v>
      </c>
      <c r="D57" s="137">
        <f t="shared" ref="D57" si="103">B57+C57</f>
        <v>692.5</v>
      </c>
      <c r="E57" s="140">
        <v>152.68124999999998</v>
      </c>
      <c r="F57" s="69">
        <v>223.125</v>
      </c>
      <c r="G57" s="137">
        <f>E57+F57</f>
        <v>375.80624999999998</v>
      </c>
      <c r="H57" s="139">
        <v>0</v>
      </c>
      <c r="I57" s="70">
        <v>400</v>
      </c>
      <c r="J57" s="137">
        <f t="shared" si="2"/>
        <v>400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39"/>
      <c r="R57" s="70"/>
      <c r="S57" s="138">
        <f t="shared" si="102"/>
        <v>0</v>
      </c>
      <c r="T57" s="140">
        <v>0</v>
      </c>
      <c r="U57" s="84">
        <v>852.75</v>
      </c>
      <c r="V57" s="137">
        <f t="shared" si="6"/>
        <v>852.75</v>
      </c>
      <c r="W57" s="139">
        <v>0</v>
      </c>
      <c r="X57" s="70">
        <v>21.12</v>
      </c>
      <c r="Y57" s="137">
        <f t="shared" si="7"/>
        <v>21.12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100"/>
        <v>0</v>
      </c>
      <c r="AF57" s="141">
        <f t="shared" si="87"/>
        <v>642.68124999999998</v>
      </c>
      <c r="AG57" s="14">
        <f t="shared" si="88"/>
        <v>1945.895</v>
      </c>
      <c r="AH57" s="142">
        <f t="shared" si="12"/>
        <v>2588.5762500000001</v>
      </c>
    </row>
    <row r="58" spans="1:34" x14ac:dyDescent="0.2">
      <c r="A58" s="83">
        <v>50</v>
      </c>
      <c r="B58" s="140">
        <v>530</v>
      </c>
      <c r="C58" s="69">
        <v>192.5</v>
      </c>
      <c r="D58" s="137">
        <f t="shared" ref="D58" si="104">B58+C58</f>
        <v>722.5</v>
      </c>
      <c r="E58" s="140">
        <v>126.22499999999999</v>
      </c>
      <c r="F58" s="69">
        <v>282.73124999999999</v>
      </c>
      <c r="G58" s="137">
        <f>E58+F58</f>
        <v>408.95624999999995</v>
      </c>
      <c r="H58" s="139">
        <v>0</v>
      </c>
      <c r="I58" s="70">
        <v>400</v>
      </c>
      <c r="J58" s="137">
        <f t="shared" si="2"/>
        <v>400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39"/>
      <c r="R58" s="70"/>
      <c r="S58" s="138">
        <f t="shared" si="102"/>
        <v>0</v>
      </c>
      <c r="T58" s="140">
        <v>0</v>
      </c>
      <c r="U58" s="84">
        <v>787</v>
      </c>
      <c r="V58" s="137">
        <f t="shared" si="6"/>
        <v>787</v>
      </c>
      <c r="W58" s="139">
        <v>0</v>
      </c>
      <c r="X58" s="70">
        <v>10.56</v>
      </c>
      <c r="Y58" s="137">
        <f t="shared" ref="Y58:Y60" si="105">SUM(W58:X58)</f>
        <v>10.56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100"/>
        <v>0</v>
      </c>
      <c r="AF58" s="141">
        <f t="shared" si="87"/>
        <v>656.22500000000002</v>
      </c>
      <c r="AG58" s="14">
        <f t="shared" si="88"/>
        <v>1913.03125</v>
      </c>
      <c r="AH58" s="142">
        <f t="shared" si="12"/>
        <v>2569.2562499999999</v>
      </c>
    </row>
    <row r="59" spans="1:34" x14ac:dyDescent="0.2">
      <c r="A59" s="83">
        <v>51</v>
      </c>
      <c r="B59" s="140">
        <v>487.5</v>
      </c>
      <c r="C59" s="69">
        <v>220</v>
      </c>
      <c r="D59" s="137">
        <f t="shared" ref="D59" si="106">B59+C59</f>
        <v>707.5</v>
      </c>
      <c r="E59" s="148">
        <v>171.16874999999999</v>
      </c>
      <c r="F59" s="79">
        <v>504.9</v>
      </c>
      <c r="G59" s="138">
        <f t="shared" ref="G59:G60" si="107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102"/>
        <v>0</v>
      </c>
      <c r="T59" s="140">
        <v>0</v>
      </c>
      <c r="U59" s="84">
        <v>1049.5</v>
      </c>
      <c r="V59" s="137">
        <f t="shared" ref="V59" si="108">T59+U59</f>
        <v>1049.5</v>
      </c>
      <c r="W59" s="139">
        <v>0</v>
      </c>
      <c r="X59" s="70">
        <v>0</v>
      </c>
      <c r="Y59" s="137">
        <f t="shared" si="105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100"/>
        <v>0</v>
      </c>
      <c r="AF59" s="141">
        <f t="shared" si="87"/>
        <v>658.66875000000005</v>
      </c>
      <c r="AG59" s="14">
        <f t="shared" si="88"/>
        <v>2074.98</v>
      </c>
      <c r="AH59" s="142">
        <f t="shared" si="12"/>
        <v>2733.6487500000003</v>
      </c>
    </row>
    <row r="60" spans="1:34" ht="13.5" thickBot="1" x14ac:dyDescent="0.25">
      <c r="A60" s="157">
        <v>52</v>
      </c>
      <c r="B60" s="158">
        <v>397.5</v>
      </c>
      <c r="C60" s="159">
        <v>310</v>
      </c>
      <c r="D60" s="172">
        <f t="shared" ref="D60" si="109">B60+C60</f>
        <v>707.5</v>
      </c>
      <c r="E60" s="160">
        <v>132.6</v>
      </c>
      <c r="F60" s="161">
        <v>657.30234374999986</v>
      </c>
      <c r="G60" s="172">
        <f t="shared" si="107"/>
        <v>789.90234374999989</v>
      </c>
      <c r="H60" s="139">
        <v>0</v>
      </c>
      <c r="I60" s="70">
        <v>73.097999999999999</v>
      </c>
      <c r="J60" s="137">
        <f t="shared" ref="J60" si="110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102"/>
        <v>0</v>
      </c>
      <c r="T60" s="140">
        <v>0</v>
      </c>
      <c r="U60" s="161">
        <v>858.75</v>
      </c>
      <c r="V60" s="172">
        <f t="shared" ref="V60" si="111">T60+U60</f>
        <v>858.75</v>
      </c>
      <c r="W60" s="158"/>
      <c r="X60" s="159"/>
      <c r="Y60" s="172">
        <f t="shared" si="105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100"/>
        <v>0</v>
      </c>
      <c r="AF60" s="173">
        <f t="shared" si="87"/>
        <v>530.1</v>
      </c>
      <c r="AG60" s="174">
        <f t="shared" si="88"/>
        <v>2127.0703437499997</v>
      </c>
      <c r="AH60" s="142">
        <f t="shared" si="12"/>
        <v>2657.1703437499996</v>
      </c>
    </row>
    <row r="61" spans="1:34" ht="13.5" thickBot="1" x14ac:dyDescent="0.25">
      <c r="A61" s="175"/>
      <c r="B61" s="176">
        <f t="shared" ref="B61:AH61" si="112">SUM(B9:B60)</f>
        <v>9347.5</v>
      </c>
      <c r="C61" s="176">
        <f t="shared" si="112"/>
        <v>8173.75</v>
      </c>
      <c r="D61" s="171">
        <f t="shared" si="112"/>
        <v>17521.25</v>
      </c>
      <c r="E61" s="176">
        <f t="shared" si="112"/>
        <v>2497.9049999999993</v>
      </c>
      <c r="F61" s="176">
        <f t="shared" si="112"/>
        <v>11725.06984375</v>
      </c>
      <c r="G61" s="171">
        <f t="shared" si="112"/>
        <v>14222.974843749998</v>
      </c>
      <c r="H61" s="176">
        <v>0</v>
      </c>
      <c r="I61" s="176">
        <v>99.034999999999997</v>
      </c>
      <c r="J61" s="171">
        <f t="shared" si="112"/>
        <v>9186.9998999999989</v>
      </c>
      <c r="K61" s="176">
        <f t="shared" si="112"/>
        <v>2115.20408</v>
      </c>
      <c r="L61" s="171">
        <f t="shared" si="112"/>
        <v>4096.0159999999996</v>
      </c>
      <c r="M61" s="176">
        <f t="shared" si="112"/>
        <v>6211.2200800000001</v>
      </c>
      <c r="N61" s="176">
        <f t="shared" si="112"/>
        <v>35</v>
      </c>
      <c r="O61" s="176">
        <f t="shared" si="112"/>
        <v>0</v>
      </c>
      <c r="P61" s="171">
        <f t="shared" si="112"/>
        <v>35</v>
      </c>
      <c r="Q61" s="176">
        <f t="shared" si="112"/>
        <v>4451.7525000000005</v>
      </c>
      <c r="R61" s="176">
        <f t="shared" si="112"/>
        <v>41120.539999999994</v>
      </c>
      <c r="S61" s="171">
        <f t="shared" si="112"/>
        <v>45572.292500000003</v>
      </c>
      <c r="T61" s="176">
        <f t="shared" si="112"/>
        <v>0</v>
      </c>
      <c r="U61" s="176">
        <f t="shared" si="112"/>
        <v>23245.998</v>
      </c>
      <c r="V61" s="171">
        <f t="shared" si="112"/>
        <v>23245.998</v>
      </c>
      <c r="W61" s="176">
        <f t="shared" si="112"/>
        <v>5207.6640000000025</v>
      </c>
      <c r="X61" s="176">
        <f t="shared" si="112"/>
        <v>9491.5920000000006</v>
      </c>
      <c r="Y61" s="171">
        <f t="shared" si="112"/>
        <v>14699.255999999996</v>
      </c>
      <c r="Z61" s="176">
        <f t="shared" si="112"/>
        <v>0</v>
      </c>
      <c r="AA61" s="176">
        <f t="shared" si="112"/>
        <v>10018.869000000001</v>
      </c>
      <c r="AB61" s="171">
        <f t="shared" si="112"/>
        <v>9989.6190000000006</v>
      </c>
      <c r="AC61" s="176">
        <f t="shared" si="112"/>
        <v>0</v>
      </c>
      <c r="AD61" s="176">
        <f t="shared" si="112"/>
        <v>2254.5600000000013</v>
      </c>
      <c r="AE61" s="171">
        <f t="shared" si="112"/>
        <v>2254.5600000000013</v>
      </c>
      <c r="AF61" s="171">
        <f t="shared" si="112"/>
        <v>23655.025580000001</v>
      </c>
      <c r="AG61" s="171">
        <f t="shared" si="112"/>
        <v>119313.39474375003</v>
      </c>
      <c r="AH61" s="171">
        <f t="shared" si="112"/>
        <v>142968.42032375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37390</v>
      </c>
      <c r="C63" s="27">
        <f>C61*4</f>
        <v>32695</v>
      </c>
      <c r="D63" s="27">
        <f t="shared" ref="D63:AH63" si="113">D61*4</f>
        <v>70085</v>
      </c>
      <c r="E63" s="27">
        <f t="shared" si="113"/>
        <v>9991.6199999999972</v>
      </c>
      <c r="F63" s="27">
        <f t="shared" si="113"/>
        <v>46900.279374999998</v>
      </c>
      <c r="G63" s="27">
        <f t="shared" si="113"/>
        <v>56891.899374999994</v>
      </c>
      <c r="H63" s="27">
        <f>H61*4</f>
        <v>0</v>
      </c>
      <c r="I63" s="27">
        <f>I61*4</f>
        <v>396.14</v>
      </c>
      <c r="J63" s="28">
        <f>J61*4</f>
        <v>36747.999599999996</v>
      </c>
      <c r="K63" s="28">
        <f t="shared" si="113"/>
        <v>8460.8163199999999</v>
      </c>
      <c r="L63" s="28">
        <f t="shared" si="113"/>
        <v>16384.063999999998</v>
      </c>
      <c r="M63" s="28">
        <f t="shared" si="113"/>
        <v>24844.88032</v>
      </c>
      <c r="N63" s="28">
        <f t="shared" si="113"/>
        <v>140</v>
      </c>
      <c r="O63" s="28">
        <f t="shared" si="113"/>
        <v>0</v>
      </c>
      <c r="P63" s="28">
        <f t="shared" si="113"/>
        <v>140</v>
      </c>
      <c r="Q63" s="28">
        <f t="shared" si="113"/>
        <v>17807.010000000002</v>
      </c>
      <c r="R63" s="28">
        <f t="shared" si="113"/>
        <v>164482.15999999997</v>
      </c>
      <c r="S63" s="28">
        <f t="shared" si="113"/>
        <v>182289.17</v>
      </c>
      <c r="T63" s="28">
        <f t="shared" si="113"/>
        <v>0</v>
      </c>
      <c r="U63" s="28">
        <f t="shared" si="113"/>
        <v>92983.991999999998</v>
      </c>
      <c r="V63" s="28">
        <f t="shared" si="113"/>
        <v>92983.991999999998</v>
      </c>
      <c r="W63" s="28">
        <f t="shared" si="113"/>
        <v>20830.65600000001</v>
      </c>
      <c r="X63" s="28">
        <f t="shared" si="113"/>
        <v>37966.368000000002</v>
      </c>
      <c r="Y63" s="28">
        <f t="shared" si="113"/>
        <v>58797.023999999983</v>
      </c>
      <c r="Z63" s="28">
        <f t="shared" si="113"/>
        <v>0</v>
      </c>
      <c r="AA63" s="28">
        <f t="shared" si="113"/>
        <v>40075.476000000002</v>
      </c>
      <c r="AB63" s="28">
        <f t="shared" si="113"/>
        <v>39958.476000000002</v>
      </c>
      <c r="AC63" s="28">
        <f t="shared" si="113"/>
        <v>0</v>
      </c>
      <c r="AD63" s="28">
        <f t="shared" si="113"/>
        <v>9018.2400000000052</v>
      </c>
      <c r="AE63" s="28">
        <f t="shared" si="113"/>
        <v>9018.2400000000052</v>
      </c>
      <c r="AF63" s="29">
        <f t="shared" si="113"/>
        <v>94620.102320000005</v>
      </c>
      <c r="AG63" s="29">
        <f t="shared" si="113"/>
        <v>477253.57897500013</v>
      </c>
      <c r="AH63" s="29">
        <f t="shared" si="113"/>
        <v>571873.68129500002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14688.5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1" t="s">
        <v>38</v>
      </c>
      <c r="B69" s="191"/>
      <c r="C69" s="191"/>
      <c r="D69" s="191"/>
      <c r="E69" s="191"/>
      <c r="F69" s="191"/>
      <c r="G69" s="191"/>
      <c r="H69" s="191"/>
      <c r="I69" s="191"/>
      <c r="J69" s="191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U23" sqref="U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S26" sqref="S2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P23" sqref="P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workbookViewId="0">
      <pane xSplit="2" ySplit="4" topLeftCell="D34" activePane="bottomRight" state="frozen"/>
      <selection activeCell="B1" sqref="B1"/>
      <selection pane="topRight" activeCell="D1" sqref="D1"/>
      <selection pane="bottomLeft" activeCell="B5" sqref="B5"/>
      <selection pane="bottomRight" activeCell="P4" sqref="P4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00" t="s">
        <v>66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"/>
      <c r="AL1" s="1"/>
      <c r="AM1" s="2"/>
    </row>
    <row r="2" spans="1:42" ht="13.5" customHeight="1" thickBot="1" x14ac:dyDescent="0.25">
      <c r="B2" s="1"/>
      <c r="C2" s="1"/>
      <c r="D2" s="193" t="s">
        <v>0</v>
      </c>
      <c r="E2" s="194"/>
      <c r="F2" s="195"/>
      <c r="G2" s="193" t="s">
        <v>1</v>
      </c>
      <c r="H2" s="194"/>
      <c r="I2" s="195"/>
      <c r="J2" s="193" t="s">
        <v>2</v>
      </c>
      <c r="K2" s="194"/>
      <c r="L2" s="195"/>
      <c r="M2" s="193" t="s">
        <v>3</v>
      </c>
      <c r="N2" s="194"/>
      <c r="O2" s="195"/>
      <c r="P2" s="193" t="s">
        <v>4</v>
      </c>
      <c r="Q2" s="194"/>
      <c r="R2" s="194"/>
      <c r="S2" s="194" t="s">
        <v>5</v>
      </c>
      <c r="T2" s="194"/>
      <c r="U2" s="195"/>
      <c r="V2" s="193" t="s">
        <v>6</v>
      </c>
      <c r="W2" s="194"/>
      <c r="X2" s="195"/>
      <c r="Y2" s="193" t="s">
        <v>7</v>
      </c>
      <c r="Z2" s="194"/>
      <c r="AA2" s="195"/>
      <c r="AB2" s="37"/>
      <c r="AC2" s="37" t="s">
        <v>49</v>
      </c>
      <c r="AD2" s="37"/>
      <c r="AE2" s="110"/>
      <c r="AF2" s="37" t="s">
        <v>42</v>
      </c>
      <c r="AG2" s="38"/>
      <c r="AH2" s="193" t="s">
        <v>8</v>
      </c>
      <c r="AI2" s="194"/>
      <c r="AJ2" s="194"/>
      <c r="AK2" s="196"/>
      <c r="AL2" s="197"/>
      <c r="AM2" s="197"/>
    </row>
    <row r="3" spans="1:42" x14ac:dyDescent="0.2">
      <c r="A3" s="198" t="s">
        <v>9</v>
      </c>
      <c r="B3" s="198"/>
      <c r="C3" s="199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/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2019-08-29T11:42:37Z</dcterms:modified>
</cp:coreProperties>
</file>