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7C7CFFE9-53CA-40D2-8E25-CB176894ABF1}" xr6:coauthVersionLast="45" xr6:coauthVersionMax="45" xr10:uidLastSave="{00000000-0000-0000-0000-000000000000}"/>
  <bookViews>
    <workbookView xWindow="735" yWindow="735" windowWidth="21600" windowHeight="14700" tabRatio="752" activeTab="9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C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BL55" i="3" s="1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BL54" i="3" s="1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AB63" i="1"/>
  <c r="AA63" i="1"/>
  <c r="Z63" i="1"/>
  <c r="V63" i="1"/>
  <c r="U63" i="1"/>
  <c r="T63" i="1"/>
  <c r="P63" i="1"/>
  <c r="O63" i="1"/>
  <c r="N63" i="1"/>
  <c r="M63" i="1"/>
  <c r="L63" i="1"/>
  <c r="K63" i="1"/>
  <c r="H63" i="1"/>
  <c r="D63" i="1"/>
  <c r="C63" i="1"/>
  <c r="B63" i="1"/>
  <c r="AL61" i="1"/>
  <c r="AK61" i="1"/>
  <c r="AJ61" i="1"/>
  <c r="AE61" i="1"/>
  <c r="AD61" i="1"/>
  <c r="AC61" i="1"/>
  <c r="AB61" i="1"/>
  <c r="AA61" i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M61" i="1"/>
  <c r="L61" i="1"/>
  <c r="K61" i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J43" i="1"/>
  <c r="G43" i="1"/>
  <c r="D43" i="1"/>
  <c r="AG42" i="1"/>
  <c r="AF42" i="1"/>
  <c r="AE42" i="1"/>
  <c r="AB42" i="1"/>
  <c r="Y42" i="1"/>
  <c r="V42" i="1"/>
  <c r="S42" i="1"/>
  <c r="P42" i="1"/>
  <c r="M42" i="1"/>
  <c r="J42" i="1"/>
  <c r="G42" i="1"/>
  <c r="D42" i="1"/>
  <c r="AG41" i="1"/>
  <c r="AF41" i="1"/>
  <c r="AE41" i="1"/>
  <c r="AB41" i="1"/>
  <c r="Y41" i="1"/>
  <c r="V41" i="1"/>
  <c r="S41" i="1"/>
  <c r="P41" i="1"/>
  <c r="M41" i="1"/>
  <c r="J41" i="1"/>
  <c r="G41" i="1"/>
  <c r="D41" i="1"/>
  <c r="AG40" i="1"/>
  <c r="AF40" i="1"/>
  <c r="AE40" i="1"/>
  <c r="AB40" i="1"/>
  <c r="Y40" i="1"/>
  <c r="V40" i="1"/>
  <c r="S40" i="1"/>
  <c r="P40" i="1"/>
  <c r="M40" i="1"/>
  <c r="J40" i="1"/>
  <c r="G40" i="1"/>
  <c r="D40" i="1"/>
  <c r="AG39" i="1"/>
  <c r="AF39" i="1"/>
  <c r="AE39" i="1"/>
  <c r="AB39" i="1"/>
  <c r="Y39" i="1"/>
  <c r="V39" i="1"/>
  <c r="S39" i="1"/>
  <c r="P39" i="1"/>
  <c r="M39" i="1"/>
  <c r="J39" i="1"/>
  <c r="G39" i="1"/>
  <c r="D39" i="1"/>
  <c r="AG38" i="1"/>
  <c r="AF38" i="1"/>
  <c r="AE38" i="1"/>
  <c r="AB38" i="1"/>
  <c r="Y38" i="1"/>
  <c r="V38" i="1"/>
  <c r="S38" i="1"/>
  <c r="P38" i="1"/>
  <c r="M38" i="1"/>
  <c r="J38" i="1"/>
  <c r="G38" i="1"/>
  <c r="D38" i="1"/>
  <c r="AG37" i="1"/>
  <c r="AF37" i="1"/>
  <c r="AE37" i="1"/>
  <c r="AB37" i="1"/>
  <c r="Y37" i="1"/>
  <c r="V37" i="1"/>
  <c r="S37" i="1"/>
  <c r="P37" i="1"/>
  <c r="M37" i="1"/>
  <c r="J37" i="1"/>
  <c r="G37" i="1"/>
  <c r="D37" i="1"/>
  <c r="AG36" i="1"/>
  <c r="AF36" i="1"/>
  <c r="AE36" i="1"/>
  <c r="AB36" i="1"/>
  <c r="Y36" i="1"/>
  <c r="V36" i="1"/>
  <c r="S36" i="1"/>
  <c r="P36" i="1"/>
  <c r="M36" i="1"/>
  <c r="J36" i="1"/>
  <c r="G36" i="1"/>
  <c r="D36" i="1"/>
  <c r="AG35" i="1"/>
  <c r="AF35" i="1"/>
  <c r="AE35" i="1"/>
  <c r="AB35" i="1"/>
  <c r="Y35" i="1"/>
  <c r="V35" i="1"/>
  <c r="S35" i="1"/>
  <c r="P35" i="1"/>
  <c r="M35" i="1"/>
  <c r="J35" i="1"/>
  <c r="G35" i="1"/>
  <c r="D35" i="1"/>
  <c r="AG34" i="1"/>
  <c r="AF34" i="1"/>
  <c r="AE34" i="1"/>
  <c r="AB34" i="1"/>
  <c r="Y34" i="1"/>
  <c r="V34" i="1"/>
  <c r="S34" i="1"/>
  <c r="P34" i="1"/>
  <c r="M34" i="1"/>
  <c r="J34" i="1"/>
  <c r="G34" i="1"/>
  <c r="D34" i="1"/>
  <c r="AG33" i="1"/>
  <c r="AF33" i="1"/>
  <c r="AE33" i="1"/>
  <c r="AB33" i="1"/>
  <c r="Y33" i="1"/>
  <c r="V33" i="1"/>
  <c r="S33" i="1"/>
  <c r="P33" i="1"/>
  <c r="M33" i="1"/>
  <c r="J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H18" i="1" s="1"/>
  <c r="AF18" i="1"/>
  <c r="AE18" i="1"/>
  <c r="AB18" i="1"/>
  <c r="Y18" i="1"/>
  <c r="V18" i="1"/>
  <c r="S18" i="1"/>
  <c r="P18" i="1"/>
  <c r="M18" i="1"/>
  <c r="J18" i="1"/>
  <c r="G18" i="1"/>
  <c r="D18" i="1"/>
  <c r="AG17" i="1"/>
  <c r="AH17" i="1" s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H16" i="1" s="1"/>
  <c r="AE16" i="1"/>
  <c r="AB16" i="1"/>
  <c r="Y16" i="1"/>
  <c r="V16" i="1"/>
  <c r="S16" i="1"/>
  <c r="P16" i="1"/>
  <c r="M16" i="1"/>
  <c r="J16" i="1"/>
  <c r="G16" i="1"/>
  <c r="D16" i="1"/>
  <c r="AG15" i="1"/>
  <c r="AF15" i="1"/>
  <c r="AH15" i="1" s="1"/>
  <c r="AE15" i="1"/>
  <c r="AB15" i="1"/>
  <c r="Y15" i="1"/>
  <c r="V15" i="1"/>
  <c r="S15" i="1"/>
  <c r="P15" i="1"/>
  <c r="M15" i="1"/>
  <c r="J15" i="1"/>
  <c r="G15" i="1"/>
  <c r="D15" i="1"/>
  <c r="AG14" i="1"/>
  <c r="AH14" i="1" s="1"/>
  <c r="AF14" i="1"/>
  <c r="AE14" i="1"/>
  <c r="AB14" i="1"/>
  <c r="Y14" i="1"/>
  <c r="V14" i="1"/>
  <c r="S14" i="1"/>
  <c r="P14" i="1"/>
  <c r="M14" i="1"/>
  <c r="J14" i="1"/>
  <c r="G14" i="1"/>
  <c r="D14" i="1"/>
  <c r="AG13" i="1"/>
  <c r="AH13" i="1" s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H10" i="1"/>
  <c r="AG10" i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S58" i="3" l="1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BL58" i="3" s="1"/>
  <c r="AH24" i="1"/>
  <c r="M58" i="3"/>
  <c r="AH28" i="1"/>
  <c r="AF61" i="1"/>
  <c r="AF63" i="1" s="1"/>
  <c r="AJ57" i="2"/>
  <c r="AJ59" i="2" s="1"/>
  <c r="AH57" i="2"/>
  <c r="AH59" i="2" s="1"/>
  <c r="AG61" i="1"/>
  <c r="AG63" i="1" s="1"/>
  <c r="AH61" i="1" l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<sst xmlns="http://schemas.openxmlformats.org/spreadsheetml/2006/main" count="217" uniqueCount="71">
  <si>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</si>
  <si>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</si>
  <si>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</si>
  <si>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</si>
  <si>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</si>
  <si>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</si>
  <si>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</si>
  <si>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</si>
  <si>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</si>
  <si>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</si>
  <si>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</si>
  <si>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</si>
  <si>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</si>
  <si>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</si>
  <si>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</si>
  <si>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</si>
  <si>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</si>
  <si>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</si>
  <si>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</si>
  <si>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</si>
  <si>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</si>
  <si>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</si>
  <si>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</si>
  <si>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</si>
  <si>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</si>
  <si>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</si>
  <si>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</si>
  <si>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</si>
  <si>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</si>
  <si>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</si>
  <si>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</si>
  <si>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</si>
  <si>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</si>
  <si>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</si>
  <si>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</si>
  <si>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</si>
  <si>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</si>
  <si>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</si>
  <si>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</si>
  <si>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</si>
  <si>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</si>
  <si>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</si>
  <si>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</si>
  <si>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</si>
  <si>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</si>
  <si>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</si>
  <si>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</si>
  <si>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</si>
  <si>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</si>
  <si>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</si>
  <si>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</si>
  <si>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</si>
  <si>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</si>
  <si>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</si>
  <si>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</si>
  <si>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</si>
  <si>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</si>
  <si>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</si>
  <si>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</si>
  <si>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</si>
  <si>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</si>
  <si>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</si>
  <si>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</si>
  <si>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</si>
  <si>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</si>
  <si>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</si>
  <si>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</si>
  <si>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</si>
  <si>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</si>
  <si>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22/5/2020]</t>
  </si>
  <si>
    <t>Comparison of estimates and actual shipments to Europe in 2020 (Updated 22/5/2020)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</si>
</sst>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22/5/2020)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268.75200000000001</c:v>
                </c:pt>
                <c:pt idx="20">
                  <c:v>223.608</c:v>
                </c:pt>
                <c:pt idx="21">
                  <c:v>177.672</c:v>
                </c:pt>
                <c:pt idx="22">
                  <c:v>209.61600000000001</c:v>
                </c:pt>
                <c:pt idx="23">
                  <c:v>260.04000000000002</c:v>
                </c:pt>
                <c:pt idx="24">
                  <c:v>248.16</c:v>
                </c:pt>
                <c:pt idx="25">
                  <c:v>249.21600000000001</c:v>
                </c:pt>
                <c:pt idx="26">
                  <c:v>220.44</c:v>
                </c:pt>
                <c:pt idx="27">
                  <c:v>250.27199999999999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432.96</c:v>
                </c:pt>
                <c:pt idx="21">
                  <c:v>430.584</c:v>
                </c:pt>
                <c:pt idx="22">
                  <c:v>501.6</c:v>
                </c:pt>
                <c:pt idx="23">
                  <c:v>464.11200000000002</c:v>
                </c:pt>
                <c:pt idx="24">
                  <c:v>294.096</c:v>
                </c:pt>
                <c:pt idx="25">
                  <c:v>419.76</c:v>
                </c:pt>
                <c:pt idx="26">
                  <c:v>395.20800000000003</c:v>
                </c:pt>
                <c:pt idx="27">
                  <c:v>295.15199999999999</c:v>
                </c:pt>
                <c:pt idx="28">
                  <c:v>230.208</c:v>
                </c:pt>
                <c:pt idx="29">
                  <c:v>366.96</c:v>
                </c:pt>
                <c:pt idx="30">
                  <c:v>314.952</c:v>
                </c:pt>
                <c:pt idx="31">
                  <c:v>302.01600000000002</c:v>
                </c:pt>
                <c:pt idx="32">
                  <c:v>312.83999999999997</c:v>
                </c:pt>
                <c:pt idx="33">
                  <c:v>241.56</c:v>
                </c:pt>
                <c:pt idx="34">
                  <c:v>232.84800000000001</c:v>
                </c:pt>
                <c:pt idx="35">
                  <c:v>202.488</c:v>
                </c:pt>
                <c:pt idx="36">
                  <c:v>155.232</c:v>
                </c:pt>
                <c:pt idx="37">
                  <c:v>85.536000000000001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426.88799999999998</c:v>
                </c:pt>
                <c:pt idx="16">
                  <c:v>371.71199999999999</c:v>
                </c:pt>
                <c:pt idx="17">
                  <c:v>379.63200000000001</c:v>
                </c:pt>
                <c:pt idx="18">
                  <c:v>365.37599999999998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2443.9176666547</c:v>
                </c:pt>
                <c:pt idx="24">
                  <c:v>2552.9056666547003</c:v>
                </c:pt>
                <c:pt idx="25">
                  <c:v>2654.0433333113001</c:v>
                </c:pt>
                <c:pt idx="26">
                  <c:v>2606.0833333088003</c:v>
                </c:pt>
                <c:pt idx="27">
                  <c:v>2464.1209999754005</c:v>
                </c:pt>
                <c:pt idx="28">
                  <c:v>2337.4009999754003</c:v>
                </c:pt>
                <c:pt idx="29">
                  <c:v>1985.9729999879</c:v>
                </c:pt>
                <c:pt idx="30">
                  <c:v>1805.76</c:v>
                </c:pt>
                <c:pt idx="31">
                  <c:v>1647.3600000000001</c:v>
                </c:pt>
                <c:pt idx="32">
                  <c:v>1441.44</c:v>
                </c:pt>
                <c:pt idx="33">
                  <c:v>1230.24</c:v>
                </c:pt>
                <c:pt idx="34">
                  <c:v>689.30400000000009</c:v>
                </c:pt>
                <c:pt idx="35">
                  <c:v>601.92000000000007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89.76</c:v>
                </c:pt>
                <c:pt idx="6">
                  <c:v>174.24</c:v>
                </c:pt>
                <c:pt idx="7">
                  <c:v>348.48</c:v>
                </c:pt>
                <c:pt idx="8">
                  <c:v>459.36</c:v>
                </c:pt>
                <c:pt idx="9">
                  <c:v>582.43680000000006</c:v>
                </c:pt>
                <c:pt idx="10">
                  <c:v>818.40000000000009</c:v>
                </c:pt>
                <c:pt idx="11">
                  <c:v>1034.088</c:v>
                </c:pt>
                <c:pt idx="12">
                  <c:v>1428.24</c:v>
                </c:pt>
                <c:pt idx="13">
                  <c:v>1454.1</c:v>
                </c:pt>
                <c:pt idx="14">
                  <c:v>1479.24</c:v>
                </c:pt>
                <c:pt idx="15">
                  <c:v>2226.0612000000001</c:v>
                </c:pt>
                <c:pt idx="16">
                  <c:v>2280.915</c:v>
                </c:pt>
                <c:pt idx="17">
                  <c:v>3407.5529999999999</c:v>
                </c:pt>
                <c:pt idx="18">
                  <c:v>3312.9569999999999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681.12</c:v>
                </c:pt>
                <c:pt idx="21">
                  <c:v>679.8</c:v>
                </c:pt>
                <c:pt idx="22">
                  <c:v>722.04</c:v>
                </c:pt>
                <c:pt idx="23">
                  <c:v>714.38400000000001</c:v>
                </c:pt>
                <c:pt idx="24">
                  <c:v>516.12</c:v>
                </c:pt>
                <c:pt idx="25">
                  <c:v>658.41599999999994</c:v>
                </c:pt>
                <c:pt idx="26">
                  <c:v>723.62400000000002</c:v>
                </c:pt>
                <c:pt idx="27">
                  <c:v>475.2</c:v>
                </c:pt>
                <c:pt idx="28">
                  <c:v>413.42399999999998</c:v>
                </c:pt>
                <c:pt idx="29">
                  <c:v>528.26400000000001</c:v>
                </c:pt>
                <c:pt idx="30">
                  <c:v>449.59199999999998</c:v>
                </c:pt>
                <c:pt idx="31">
                  <c:v>449.59199999999998</c:v>
                </c:pt>
                <c:pt idx="32">
                  <c:v>455.4</c:v>
                </c:pt>
                <c:pt idx="33">
                  <c:v>339.24</c:v>
                </c:pt>
                <c:pt idx="34">
                  <c:v>375.67200000000003</c:v>
                </c:pt>
                <c:pt idx="35">
                  <c:v>299.11199999999997</c:v>
                </c:pt>
                <c:pt idx="36">
                  <c:v>190.07999999999998</c:v>
                </c:pt>
                <c:pt idx="37">
                  <c:v>101.376</c:v>
                </c:pt>
                <c:pt idx="38">
                  <c:v>61.776000000000003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595.31999999999994</c:v>
                </c:pt>
                <c:pt idx="17">
                  <c:v>557.30399999999997</c:v>
                </c:pt>
                <c:pt idx="18">
                  <c:v>574.99199999999996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200.75</c:v>
                </c:pt>
                <c:pt idx="15">
                  <c:v>314.25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2512.4176666547</c:v>
                </c:pt>
                <c:pt idx="24">
                  <c:v>2621.6556666547003</c:v>
                </c:pt>
                <c:pt idx="25">
                  <c:v>2706.7933333113001</c:v>
                </c:pt>
                <c:pt idx="26">
                  <c:v>2706.3333333088003</c:v>
                </c:pt>
                <c:pt idx="27">
                  <c:v>2561.8709999754005</c:v>
                </c:pt>
                <c:pt idx="28">
                  <c:v>2450.9009999754003</c:v>
                </c:pt>
                <c:pt idx="29">
                  <c:v>2086.2229999879</c:v>
                </c:pt>
                <c:pt idx="30">
                  <c:v>1885.01</c:v>
                </c:pt>
                <c:pt idx="31">
                  <c:v>1702.8600000000001</c:v>
                </c:pt>
                <c:pt idx="32">
                  <c:v>1536.44</c:v>
                </c:pt>
                <c:pt idx="33">
                  <c:v>1298.99</c:v>
                </c:pt>
                <c:pt idx="34">
                  <c:v>721.05400000000009</c:v>
                </c:pt>
                <c:pt idx="35">
                  <c:v>644.17000000000007</c:v>
                </c:pt>
                <c:pt idx="36">
                  <c:v>258.72000000000003</c:v>
                </c:pt>
                <c:pt idx="37">
                  <c:v>52.800000000000004</c:v>
                </c:pt>
                <c:pt idx="38">
                  <c:v>10.56</c:v>
                </c:pt>
                <c:pt idx="39">
                  <c:v>26.400000000000002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324.72000000000003</c:v>
                </c:pt>
                <c:pt idx="6">
                  <c:v>440.88</c:v>
                </c:pt>
                <c:pt idx="7">
                  <c:v>633.6</c:v>
                </c:pt>
                <c:pt idx="8">
                  <c:v>707.52</c:v>
                </c:pt>
                <c:pt idx="9">
                  <c:v>806.83680000000004</c:v>
                </c:pt>
                <c:pt idx="10">
                  <c:v>987.36000000000013</c:v>
                </c:pt>
                <c:pt idx="11">
                  <c:v>1292.808</c:v>
                </c:pt>
                <c:pt idx="12">
                  <c:v>1718.6399999999999</c:v>
                </c:pt>
                <c:pt idx="13">
                  <c:v>1726.02</c:v>
                </c:pt>
                <c:pt idx="14">
                  <c:v>1679.99</c:v>
                </c:pt>
                <c:pt idx="15">
                  <c:v>2540.3112000000001</c:v>
                </c:pt>
                <c:pt idx="16">
                  <c:v>2513.2350000000001</c:v>
                </c:pt>
                <c:pt idx="17">
                  <c:v>3734.913</c:v>
                </c:pt>
                <c:pt idx="18">
                  <c:v>3537.357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23/5/2020)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3312.9569999999999</c:v>
                </c:pt>
                <c:pt idx="23">
                  <c:v>2739</c:v>
                </c:pt>
                <c:pt idx="24">
                  <c:v>2460.7440000000001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426.88799999999998</c:v>
                </c:pt>
                <c:pt idx="20">
                  <c:v>371.71199999999999</c:v>
                </c:pt>
                <c:pt idx="21">
                  <c:v>379.63200000000001</c:v>
                </c:pt>
                <c:pt idx="22">
                  <c:v>365.37599999999998</c:v>
                </c:pt>
                <c:pt idx="23">
                  <c:v>463.32</c:v>
                </c:pt>
                <c:pt idx="24">
                  <c:v>432.96</c:v>
                </c:pt>
                <c:pt idx="25">
                  <c:v>430.584</c:v>
                </c:pt>
                <c:pt idx="26">
                  <c:v>501.6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22/5/2020)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818.56650719999993</c:v>
                </c:pt>
                <c:pt idx="20">
                  <c:v>702.67415039999992</c:v>
                </c:pt>
                <c:pt idx="21">
                  <c:v>795.75472320000006</c:v>
                </c:pt>
                <c:pt idx="22">
                  <c:v>713.55708000000004</c:v>
                </c:pt>
                <c:pt idx="23">
                  <c:v>569.2861504</c:v>
                </c:pt>
                <c:pt idx="24">
                  <c:v>638.01943679999999</c:v>
                </c:pt>
                <c:pt idx="25">
                  <c:v>580.82543680000003</c:v>
                </c:pt>
                <c:pt idx="26">
                  <c:v>508.00450719999998</c:v>
                </c:pt>
                <c:pt idx="27">
                  <c:v>520.04157759999998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2705.6294000000003</c:v>
                </c:pt>
                <c:pt idx="15">
                  <c:v>2848.4002</c:v>
                </c:pt>
                <c:pt idx="16">
                  <c:v>3159.7493999999997</c:v>
                </c:pt>
                <c:pt idx="17">
                  <c:v>3305.5915599999998</c:v>
                </c:pt>
                <c:pt idx="18">
                  <c:v>3060.5529999999999</c:v>
                </c:pt>
                <c:pt idx="19">
                  <c:v>3294.4943200000002</c:v>
                </c:pt>
                <c:pt idx="20">
                  <c:v>3116.8750399999999</c:v>
                </c:pt>
                <c:pt idx="21">
                  <c:v>4256.0133599999999</c:v>
                </c:pt>
                <c:pt idx="22">
                  <c:v>3992.0011599999998</c:v>
                </c:pt>
                <c:pt idx="23">
                  <c:v>3442.0585999999998</c:v>
                </c:pt>
                <c:pt idx="24">
                  <c:v>3334.1232800000002</c:v>
                </c:pt>
                <c:pt idx="25">
                  <c:v>3439.1449466571999</c:v>
                </c:pt>
                <c:pt idx="26">
                  <c:v>3742.2718266547004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22/5/2020)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348.48</c:v>
                </c:pt>
                <c:pt idx="12">
                  <c:v>459.36</c:v>
                </c:pt>
                <c:pt idx="13">
                  <c:v>582.43680000000006</c:v>
                </c:pt>
                <c:pt idx="14">
                  <c:v>818.40000000000009</c:v>
                </c:pt>
                <c:pt idx="15">
                  <c:v>1034.088</c:v>
                </c:pt>
                <c:pt idx="16">
                  <c:v>1428.24</c:v>
                </c:pt>
                <c:pt idx="17">
                  <c:v>1454.1</c:v>
                </c:pt>
                <c:pt idx="18">
                  <c:v>1479.24</c:v>
                </c:pt>
                <c:pt idx="19">
                  <c:v>2226.0612000000001</c:v>
                </c:pt>
                <c:pt idx="20">
                  <c:v>2280.915</c:v>
                </c:pt>
                <c:pt idx="21">
                  <c:v>3407.5529999999999</c:v>
                </c:pt>
                <c:pt idx="22">
                  <c:v>3312.9569999999999</c:v>
                </c:pt>
                <c:pt idx="23">
                  <c:v>2739</c:v>
                </c:pt>
                <c:pt idx="24">
                  <c:v>2460.7440000000001</c:v>
                </c:pt>
                <c:pt idx="25">
                  <c:v>2503.1416666571999</c:v>
                </c:pt>
                <c:pt idx="26">
                  <c:v>2512.5576666547004</c:v>
                </c:pt>
                <c:pt idx="27">
                  <c:v>2443.9176666547</c:v>
                </c:pt>
                <c:pt idx="28">
                  <c:v>2552.9056666547003</c:v>
                </c:pt>
                <c:pt idx="29">
                  <c:v>2654.0433333113001</c:v>
                </c:pt>
                <c:pt idx="30">
                  <c:v>2606.0833333088003</c:v>
                </c:pt>
                <c:pt idx="31">
                  <c:v>2464.1209999754005</c:v>
                </c:pt>
                <c:pt idx="32">
                  <c:v>2337.4009999754003</c:v>
                </c:pt>
                <c:pt idx="33">
                  <c:v>1985.9729999879</c:v>
                </c:pt>
                <c:pt idx="34">
                  <c:v>1805.76</c:v>
                </c:pt>
                <c:pt idx="35">
                  <c:v>1647.3600000000001</c:v>
                </c:pt>
                <c:pt idx="36">
                  <c:v>1441.44</c:v>
                </c:pt>
                <c:pt idx="37">
                  <c:v>1230.24</c:v>
                </c:pt>
                <c:pt idx="38">
                  <c:v>689.30400000000009</c:v>
                </c:pt>
                <c:pt idx="39">
                  <c:v>601.92000000000007</c:v>
                </c:pt>
                <c:pt idx="40">
                  <c:v>258.72000000000003</c:v>
                </c:pt>
                <c:pt idx="41">
                  <c:v>52.800000000000004</c:v>
                </c:pt>
                <c:pt idx="42">
                  <c:v>10.56</c:v>
                </c:pt>
                <c:pt idx="43">
                  <c:v>26.400000000000002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268.75200000000001</c:v>
                </c:pt>
                <c:pt idx="20">
                  <c:v>223.608</c:v>
                </c:pt>
                <c:pt idx="21">
                  <c:v>177.672</c:v>
                </c:pt>
                <c:pt idx="22">
                  <c:v>209.61600000000001</c:v>
                </c:pt>
                <c:pt idx="23">
                  <c:v>260.04000000000002</c:v>
                </c:pt>
                <c:pt idx="24">
                  <c:v>248.16</c:v>
                </c:pt>
                <c:pt idx="25">
                  <c:v>249.21600000000001</c:v>
                </c:pt>
                <c:pt idx="26">
                  <c:v>220.44</c:v>
                </c:pt>
                <c:pt idx="27">
                  <c:v>250.27199999999999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426.88799999999998</c:v>
                </c:pt>
                <c:pt idx="20">
                  <c:v>371.71199999999999</c:v>
                </c:pt>
                <c:pt idx="21">
                  <c:v>379.63200000000001</c:v>
                </c:pt>
                <c:pt idx="22">
                  <c:v>365.37599999999998</c:v>
                </c:pt>
                <c:pt idx="23">
                  <c:v>463.32</c:v>
                </c:pt>
                <c:pt idx="24">
                  <c:v>432.96</c:v>
                </c:pt>
                <c:pt idx="25">
                  <c:v>430.584</c:v>
                </c:pt>
                <c:pt idx="26">
                  <c:v>501.6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22/5/2020)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641.25522079999996</c:v>
                </c:pt>
                <c:pt idx="19">
                  <c:v>818.56650719999993</c:v>
                </c:pt>
                <c:pt idx="20">
                  <c:v>702.67415039999992</c:v>
                </c:pt>
                <c:pt idx="21">
                  <c:v>795.75472320000006</c:v>
                </c:pt>
                <c:pt idx="22">
                  <c:v>713.55708000000004</c:v>
                </c:pt>
                <c:pt idx="23">
                  <c:v>569.2861504</c:v>
                </c:pt>
                <c:pt idx="24">
                  <c:v>638.01943679999999</c:v>
                </c:pt>
                <c:pt idx="25">
                  <c:v>580.82543680000003</c:v>
                </c:pt>
                <c:pt idx="26">
                  <c:v>508.00450719999998</c:v>
                </c:pt>
                <c:pt idx="27">
                  <c:v>520.04157759999998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22/5/2020)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3327.9942000000001</c:v>
                </c:pt>
                <c:pt idx="12">
                  <c:v>3386.3096999999998</c:v>
                </c:pt>
                <c:pt idx="13">
                  <c:v>2874.9211999999998</c:v>
                </c:pt>
                <c:pt idx="14">
                  <c:v>2705.6294000000003</c:v>
                </c:pt>
                <c:pt idx="15">
                  <c:v>2848.4002</c:v>
                </c:pt>
                <c:pt idx="16">
                  <c:v>3159.7493999999997</c:v>
                </c:pt>
                <c:pt idx="17">
                  <c:v>3305.5915599999998</c:v>
                </c:pt>
                <c:pt idx="18">
                  <c:v>3060.5529999999999</c:v>
                </c:pt>
                <c:pt idx="19">
                  <c:v>3294.4943200000002</c:v>
                </c:pt>
                <c:pt idx="20">
                  <c:v>3116.8750399999999</c:v>
                </c:pt>
                <c:pt idx="21">
                  <c:v>4256.0133599999999</c:v>
                </c:pt>
                <c:pt idx="22">
                  <c:v>3992.0011599999998</c:v>
                </c:pt>
                <c:pt idx="23">
                  <c:v>3442.0585999999998</c:v>
                </c:pt>
                <c:pt idx="24">
                  <c:v>3334.1232800000002</c:v>
                </c:pt>
                <c:pt idx="25">
                  <c:v>3439.1449466571999</c:v>
                </c:pt>
                <c:pt idx="26">
                  <c:v>3742.2718266547004</c:v>
                </c:pt>
                <c:pt idx="27">
                  <c:v>3771.9912666547002</c:v>
                </c:pt>
                <c:pt idx="28">
                  <c:v>3452.5070266547004</c:v>
                </c:pt>
                <c:pt idx="29">
                  <c:v>3654.7175733112999</c:v>
                </c:pt>
                <c:pt idx="30">
                  <c:v>3686.9117733088001</c:v>
                </c:pt>
                <c:pt idx="31">
                  <c:v>3526.2595199754005</c:v>
                </c:pt>
                <c:pt idx="32">
                  <c:v>3557.3466199754002</c:v>
                </c:pt>
                <c:pt idx="33">
                  <c:v>3312.5335249878999</c:v>
                </c:pt>
                <c:pt idx="34">
                  <c:v>3326.5245100000002</c:v>
                </c:pt>
                <c:pt idx="35">
                  <c:v>3537.31297</c:v>
                </c:pt>
                <c:pt idx="36">
                  <c:v>3573.3360299999999</c:v>
                </c:pt>
                <c:pt idx="37">
                  <c:v>3402.3883199999996</c:v>
                </c:pt>
                <c:pt idx="38">
                  <c:v>3021.8252599999996</c:v>
                </c:pt>
                <c:pt idx="39">
                  <c:v>3006.5818949999998</c:v>
                </c:pt>
                <c:pt idx="40">
                  <c:v>2464.8651749999999</c:v>
                </c:pt>
                <c:pt idx="41">
                  <c:v>2224.309565</c:v>
                </c:pt>
                <c:pt idx="42">
                  <c:v>1172.54511</c:v>
                </c:pt>
                <c:pt idx="43">
                  <c:v>1766.1744999999999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22/5/2020)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3219.5234</c:v>
                </c:pt>
                <c:pt idx="15">
                  <c:v>3467.1882000000001</c:v>
                </c:pt>
                <c:pt idx="16">
                  <c:v>3827.4833999999996</c:v>
                </c:pt>
                <c:pt idx="17">
                  <c:v>3922.5085647999999</c:v>
                </c:pt>
                <c:pt idx="18">
                  <c:v>3701.8082207999996</c:v>
                </c:pt>
                <c:pt idx="19">
                  <c:v>4113.0608271999999</c:v>
                </c:pt>
                <c:pt idx="20">
                  <c:v>3819.5491904</c:v>
                </c:pt>
                <c:pt idx="21">
                  <c:v>5051.7680831999996</c:v>
                </c:pt>
                <c:pt idx="22">
                  <c:v>4705.5582400000003</c:v>
                </c:pt>
                <c:pt idx="23">
                  <c:v>4011.3447503999996</c:v>
                </c:pt>
                <c:pt idx="24">
                  <c:v>3972.1427168</c:v>
                </c:pt>
                <c:pt idx="25">
                  <c:v>4019.9703834572001</c:v>
                </c:pt>
                <c:pt idx="26">
                  <c:v>4250.2763338547002</c:v>
                </c:pt>
                <c:pt idx="27">
                  <c:v>4292.0328442546997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22/5/2020)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3823.6462000000001</c:v>
                </c:pt>
                <c:pt idx="12">
                  <c:v>3951.5976999999998</c:v>
                </c:pt>
                <c:pt idx="13">
                  <c:v>3487.5511999999999</c:v>
                </c:pt>
                <c:pt idx="14">
                  <c:v>3219.5234</c:v>
                </c:pt>
                <c:pt idx="15">
                  <c:v>3467.1882000000001</c:v>
                </c:pt>
                <c:pt idx="16">
                  <c:v>3827.4833999999996</c:v>
                </c:pt>
                <c:pt idx="17">
                  <c:v>3922.5085647999999</c:v>
                </c:pt>
                <c:pt idx="18">
                  <c:v>3701.8082207999996</c:v>
                </c:pt>
                <c:pt idx="19">
                  <c:v>4113.0608271999999</c:v>
                </c:pt>
                <c:pt idx="20">
                  <c:v>3819.5491904</c:v>
                </c:pt>
                <c:pt idx="21">
                  <c:v>5051.7680831999996</c:v>
                </c:pt>
                <c:pt idx="22">
                  <c:v>4705.5582400000003</c:v>
                </c:pt>
                <c:pt idx="23">
                  <c:v>4011.3447503999996</c:v>
                </c:pt>
                <c:pt idx="24">
                  <c:v>3972.1427168</c:v>
                </c:pt>
                <c:pt idx="25">
                  <c:v>4019.9703834572001</c:v>
                </c:pt>
                <c:pt idx="26">
                  <c:v>4250.2763338547002</c:v>
                </c:pt>
                <c:pt idx="27">
                  <c:v>4292.0328442546997</c:v>
                </c:pt>
                <c:pt idx="28">
                  <c:v>3888.6423882547006</c:v>
                </c:pt>
                <c:pt idx="29">
                  <c:v>4057.9400053113</c:v>
                </c:pt>
                <c:pt idx="30">
                  <c:v>4262.5777733087998</c:v>
                </c:pt>
                <c:pt idx="31">
                  <c:v>3871.1473791754006</c:v>
                </c:pt>
                <c:pt idx="32">
                  <c:v>3954.6974087754002</c:v>
                </c:pt>
                <c:pt idx="33">
                  <c:v>3672.0875249879</c:v>
                </c:pt>
                <c:pt idx="34">
                  <c:v>3638.4145100000001</c:v>
                </c:pt>
                <c:pt idx="35">
                  <c:v>3869.88897</c:v>
                </c:pt>
                <c:pt idx="36">
                  <c:v>3951.8960299999999</c:v>
                </c:pt>
                <c:pt idx="37">
                  <c:v>3718.4433199999994</c:v>
                </c:pt>
                <c:pt idx="38">
                  <c:v>3466.7742599999997</c:v>
                </c:pt>
                <c:pt idx="39">
                  <c:v>3528.0208949999997</c:v>
                </c:pt>
                <c:pt idx="40">
                  <c:v>2708.1506749999999</c:v>
                </c:pt>
                <c:pt idx="41">
                  <c:v>2553.5245650000002</c:v>
                </c:pt>
                <c:pt idx="42">
                  <c:v>1524.7238600000001</c:v>
                </c:pt>
                <c:pt idx="43">
                  <c:v>2116.68075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248.16</c:v>
                </c:pt>
                <c:pt idx="21">
                  <c:v>249.21600000000001</c:v>
                </c:pt>
                <c:pt idx="22">
                  <c:v>220.44</c:v>
                </c:pt>
                <c:pt idx="23">
                  <c:v>250.27199999999999</c:v>
                </c:pt>
                <c:pt idx="24">
                  <c:v>222.024</c:v>
                </c:pt>
                <c:pt idx="25">
                  <c:v>238.65600000000001</c:v>
                </c:pt>
                <c:pt idx="26">
                  <c:v>328.416</c:v>
                </c:pt>
                <c:pt idx="27">
                  <c:v>180.048</c:v>
                </c:pt>
                <c:pt idx="28">
                  <c:v>183.21600000000001</c:v>
                </c:pt>
                <c:pt idx="29">
                  <c:v>161.304</c:v>
                </c:pt>
                <c:pt idx="30">
                  <c:v>134.63999999999999</c:v>
                </c:pt>
                <c:pt idx="31">
                  <c:v>147.57599999999999</c:v>
                </c:pt>
                <c:pt idx="32">
                  <c:v>142.56</c:v>
                </c:pt>
                <c:pt idx="33">
                  <c:v>97.68</c:v>
                </c:pt>
                <c:pt idx="34">
                  <c:v>142.82400000000001</c:v>
                </c:pt>
                <c:pt idx="35">
                  <c:v>96.623999999999995</c:v>
                </c:pt>
                <c:pt idx="36">
                  <c:v>34.847999999999999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268.75200000000001</c:v>
                </c:pt>
                <c:pt idx="17">
                  <c:v>223.608</c:v>
                </c:pt>
                <c:pt idx="18">
                  <c:v>177.672</c:v>
                </c:pt>
                <c:pt idx="19">
                  <c:v>209.61600000000001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0.48484</cdr:x>
      <cdr:y>0.16022</cdr:y>
    </cdr:from>
    <cdr:to>
      <cdr:x>0.48484</cdr:x>
      <cdr:y>0.26269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50053" y="770692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0.48453</cdr:x>
      <cdr:y>0.14477</cdr:y>
    </cdr:from>
    <cdr:to>
      <cdr:x>0.48467</cdr:x>
      <cdr:y>0.23176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79829" y="679522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0.49091</cdr:x>
      <cdr:y>0.19177</cdr:y>
    </cdr:from>
    <cdr:to>
      <cdr:x>0.49138</cdr:x>
      <cdr:y>0.27409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44718" y="951304"/>
          <a:ext cx="3968" cy="4083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0.48704</cdr:x>
      <cdr:y>0.19017</cdr:y>
    </cdr:from>
    <cdr:to>
      <cdr:x>0.48751</cdr:x>
      <cdr:y>0.27249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19519" y="956398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0.48545</cdr:x>
      <cdr:y>0.14072</cdr:y>
    </cdr:from>
    <cdr:to>
      <cdr:x>0.48653</cdr:x>
      <cdr:y>0.2203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16916" y="727913"/>
          <a:ext cx="9160" cy="4116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0.49625</cdr:x>
      <cdr:y>0.14517</cdr:y>
    </cdr:from>
    <cdr:to>
      <cdr:x>0.49645</cdr:x>
      <cdr:y>0.20946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892" y="715697"/>
          <a:ext cx="1667" cy="316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0.48455</cdr:x>
      <cdr:y>0.16418</cdr:y>
    </cdr:from>
    <cdr:to>
      <cdr:x>0.48506</cdr:x>
      <cdr:y>0.26218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09838" y="718112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0.49267</cdr:x>
      <cdr:y>0.16274</cdr:y>
    </cdr:from>
    <cdr:to>
      <cdr:x>0.49292</cdr:x>
      <cdr:y>0.23024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85897" y="804811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H35" sqref="H3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abSelected="1"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28" sqref="Z28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221.5</v>
      </c>
      <c r="AD52" s="67">
        <f t="shared" si="0"/>
        <v>221.5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1342.7850000000001</v>
      </c>
      <c r="AJ52" s="93">
        <f t="shared" si="3"/>
        <v>1791.7850000000001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139.5</v>
      </c>
      <c r="AD53" s="67">
        <f t="shared" si="0"/>
        <v>139.5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1727.2930000000001</v>
      </c>
      <c r="AJ53" s="93">
        <f t="shared" si="3"/>
        <v>2194.5430000000001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73.5</v>
      </c>
      <c r="AD54" s="67">
        <f t="shared" si="0"/>
        <v>73.5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2150.19</v>
      </c>
      <c r="AJ54" s="93">
        <f t="shared" si="3"/>
        <v>2522.44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300</v>
      </c>
      <c r="AD55" s="67">
        <f t="shared" si="0"/>
        <v>300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2175.098</v>
      </c>
      <c r="AJ55" s="93">
        <f t="shared" si="3"/>
        <v>2610.098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284.75</v>
      </c>
      <c r="AD56" s="67">
        <f t="shared" si="0"/>
        <v>284.75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1631.0630000000001</v>
      </c>
      <c r="AJ56" s="93">
        <f t="shared" si="3"/>
        <v>2021.3130000000001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16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" sqref="Q1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1">
        <f t="shared" si="22"/>
        <v>282.48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89.76</v>
      </c>
      <c r="AK15" s="131">
        <f t="shared" si="22"/>
        <v>324.72000000000003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174.24</v>
      </c>
      <c r="AK16" s="131">
        <f t="shared" si="22"/>
        <v>440.88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459.36</v>
      </c>
      <c r="AK18" s="131">
        <f t="shared" si="22"/>
        <v>707.52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582.43680000000006</v>
      </c>
      <c r="AK19" s="131">
        <f t="shared" si="22"/>
        <v>806.83680000000004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818.40000000000009</v>
      </c>
      <c r="AK20" s="131">
        <f t="shared" si="22"/>
        <v>987.36000000000013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</v>
      </c>
      <c r="BC20" s="41">
        <f t="shared" si="23"/>
        <v>398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1034.088</v>
      </c>
      <c r="AK21" s="131">
        <f t="shared" si="22"/>
        <v>1292.808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/>
      <c r="BB21" s="41"/>
      <c r="BC21" s="41">
        <f t="shared" si="23"/>
        <v>0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1428.24</v>
      </c>
      <c r="AK22" s="131">
        <f t="shared" si="22"/>
        <v>1718.6399999999999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/>
      <c r="BB22" s="41"/>
      <c r="BC22" s="41">
        <f t="shared" si="23"/>
        <v>0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1454.1</v>
      </c>
      <c r="AK23" s="131">
        <f t="shared" ref="AK23:AK57" si="33">AI23+AJ23</f>
        <v>1726.02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/>
      <c r="BB23" s="41"/>
      <c r="BC23" s="41">
        <f t="shared" si="23"/>
        <v>0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200.75</v>
      </c>
      <c r="AJ24" s="78">
        <v>1479.24</v>
      </c>
      <c r="AK24" s="131">
        <f t="shared" si="33"/>
        <v>1679.99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/>
      <c r="BB24" s="41"/>
      <c r="BC24" s="41">
        <f t="shared" si="23"/>
        <v>0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314.25</v>
      </c>
      <c r="AJ25" s="78">
        <v>2226.0612000000001</v>
      </c>
      <c r="AK25" s="131">
        <f t="shared" si="33"/>
        <v>2540.3112000000001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268.75200000000001</v>
      </c>
      <c r="AV25" s="67">
        <v>426.88799999999998</v>
      </c>
      <c r="AW25" s="92">
        <f>SUM(AU25:AV25)</f>
        <v>695.64</v>
      </c>
      <c r="AX25" s="98"/>
      <c r="AY25" s="59"/>
      <c r="AZ25" s="99">
        <f t="shared" si="24"/>
        <v>0</v>
      </c>
      <c r="BA25" s="94"/>
      <c r="BB25" s="41"/>
      <c r="BC25" s="41">
        <f t="shared" si="23"/>
        <v>0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2280.915</v>
      </c>
      <c r="AK26" s="131">
        <f t="shared" si="33"/>
        <v>2513.2350000000001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223.608</v>
      </c>
      <c r="AV26" s="67">
        <v>371.71199999999999</v>
      </c>
      <c r="AW26" s="92">
        <f t="shared" si="30"/>
        <v>595.31999999999994</v>
      </c>
      <c r="AX26" s="98"/>
      <c r="AY26" s="59"/>
      <c r="AZ26" s="99">
        <f t="shared" si="24"/>
        <v>0</v>
      </c>
      <c r="BA26" s="94"/>
      <c r="BB26" s="15"/>
      <c r="BC26" s="41">
        <f t="shared" si="23"/>
        <v>0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10.813000000000001</v>
      </c>
      <c r="S27" s="41">
        <f t="shared" si="17"/>
        <v>10.813000000000001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3407.5529999999999</v>
      </c>
      <c r="AK27" s="131">
        <f t="shared" si="33"/>
        <v>3734.913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177.672</v>
      </c>
      <c r="AV27" s="15">
        <v>379.63200000000001</v>
      </c>
      <c r="AW27" s="92">
        <f t="shared" si="30"/>
        <v>557.30399999999997</v>
      </c>
      <c r="AX27" s="98"/>
      <c r="AY27" s="59"/>
      <c r="AZ27" s="99">
        <f t="shared" si="24"/>
        <v>0</v>
      </c>
      <c r="BA27" s="94"/>
      <c r="BB27" s="15"/>
      <c r="BC27" s="41">
        <f t="shared" si="23"/>
        <v>0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8.64</v>
      </c>
      <c r="S28" s="41">
        <f t="shared" si="17"/>
        <v>8.64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3312.9569999999999</v>
      </c>
      <c r="AK28" s="131">
        <f t="shared" si="33"/>
        <v>3537.357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209.61600000000001</v>
      </c>
      <c r="AV28" s="15">
        <v>365.37599999999998</v>
      </c>
      <c r="AW28" s="92">
        <f t="shared" si="30"/>
        <v>574.99199999999996</v>
      </c>
      <c r="AX28" s="98"/>
      <c r="AY28" s="59"/>
      <c r="AZ28" s="99">
        <f t="shared" si="24"/>
        <v>0</v>
      </c>
      <c r="BA28" s="94"/>
      <c r="BB28" s="15"/>
      <c r="BC28" s="41">
        <f t="shared" si="23"/>
        <v>0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3.613</v>
      </c>
      <c r="S29" s="41">
        <f t="shared" si="17"/>
        <v>3.613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/>
      <c r="AJ29" s="78"/>
      <c r="AK29" s="131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/>
      <c r="AV29" s="15"/>
      <c r="AW29" s="92">
        <f t="shared" si="30"/>
        <v>0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/>
      <c r="R30" s="15"/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/>
      <c r="AJ30" s="78"/>
      <c r="AK30" s="131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248.16</v>
      </c>
      <c r="AS30" s="69">
        <v>432.96</v>
      </c>
      <c r="AT30" s="60">
        <f t="shared" si="28"/>
        <v>681.12</v>
      </c>
      <c r="AU30" s="15"/>
      <c r="AV30" s="15"/>
      <c r="AW30" s="92">
        <f t="shared" si="30"/>
        <v>0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369.65999999999997</v>
      </c>
      <c r="BK30" s="100">
        <f t="shared" si="36"/>
        <v>2893.7040000000002</v>
      </c>
      <c r="BL30" s="100">
        <f t="shared" si="14"/>
        <v>3263.364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/>
      <c r="R31" s="15"/>
      <c r="S31" s="41">
        <f t="shared" si="17"/>
        <v>0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/>
      <c r="AJ31" s="78"/>
      <c r="AK31" s="131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249.21600000000001</v>
      </c>
      <c r="AS31" s="69">
        <v>430.584</v>
      </c>
      <c r="AT31" s="60">
        <f t="shared" si="28"/>
        <v>679.8</v>
      </c>
      <c r="AU31" s="67"/>
      <c r="AV31" s="15"/>
      <c r="AW31" s="92">
        <f t="shared" si="30"/>
        <v>0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312.46600000000001</v>
      </c>
      <c r="BK31" s="100">
        <f t="shared" si="36"/>
        <v>2933.7256666571998</v>
      </c>
      <c r="BL31" s="100">
        <f t="shared" si="14"/>
        <v>3246.1916666571997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/>
      <c r="AJ32" s="15"/>
      <c r="AK32" s="131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220.44</v>
      </c>
      <c r="AS32" s="69">
        <v>501.6</v>
      </c>
      <c r="AT32" s="60">
        <f t="shared" si="28"/>
        <v>722.04</v>
      </c>
      <c r="AU32" s="67"/>
      <c r="AV32" s="15"/>
      <c r="AW32" s="92">
        <f t="shared" si="30"/>
        <v>0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273.19</v>
      </c>
      <c r="BK32" s="100">
        <f t="shared" si="36"/>
        <v>3014.1576666547003</v>
      </c>
      <c r="BL32" s="100">
        <f t="shared" si="14"/>
        <v>3287.3476666547003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2443.9176666547</v>
      </c>
      <c r="AH33" s="60">
        <f t="shared" si="5"/>
        <v>2512.4176666547</v>
      </c>
      <c r="AI33" s="15"/>
      <c r="AJ33" s="15"/>
      <c r="AK33" s="131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250.27199999999999</v>
      </c>
      <c r="AS33" s="69">
        <v>464.11200000000002</v>
      </c>
      <c r="AT33" s="60">
        <f t="shared" si="28"/>
        <v>714.38400000000001</v>
      </c>
      <c r="AU33" s="67"/>
      <c r="AV33" s="15"/>
      <c r="AW33" s="92">
        <f t="shared" si="30"/>
        <v>0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318.77199999999999</v>
      </c>
      <c r="BK33" s="100">
        <f t="shared" si="36"/>
        <v>2908.0621666546999</v>
      </c>
      <c r="BL33" s="100">
        <f t="shared" si="14"/>
        <v>3226.8341666546999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2552.9056666547003</v>
      </c>
      <c r="AH34" s="60">
        <f t="shared" si="5"/>
        <v>2621.6556666547003</v>
      </c>
      <c r="AI34" s="15"/>
      <c r="AJ34" s="15"/>
      <c r="AK34" s="131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222.024</v>
      </c>
      <c r="AS34" s="69">
        <v>294.096</v>
      </c>
      <c r="AT34" s="60">
        <f t="shared" si="28"/>
        <v>516.12</v>
      </c>
      <c r="AU34" s="67"/>
      <c r="AV34" s="15"/>
      <c r="AW34" s="92">
        <f t="shared" si="30"/>
        <v>0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290.774</v>
      </c>
      <c r="BK34" s="100">
        <f t="shared" si="36"/>
        <v>2847.0341666547001</v>
      </c>
      <c r="BL34" s="100">
        <f t="shared" si="14"/>
        <v>3137.8081666547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2654.0433333113001</v>
      </c>
      <c r="AH35" s="60">
        <f t="shared" si="5"/>
        <v>2706.7933333113001</v>
      </c>
      <c r="AI35" s="137"/>
      <c r="AJ35" s="136"/>
      <c r="AK35" s="131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238.65600000000001</v>
      </c>
      <c r="AS35" s="69">
        <v>419.76</v>
      </c>
      <c r="AT35" s="60">
        <f t="shared" si="28"/>
        <v>658.41599999999994</v>
      </c>
      <c r="AU35" s="135"/>
      <c r="AV35" s="136"/>
      <c r="AW35" s="92">
        <f t="shared" si="30"/>
        <v>0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291.40600000000001</v>
      </c>
      <c r="BK35" s="100">
        <f t="shared" si="36"/>
        <v>3073.8033333112999</v>
      </c>
      <c r="BL35" s="100">
        <f t="shared" si="14"/>
        <v>3365.2093333112998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2606.0833333088003</v>
      </c>
      <c r="AH36" s="60">
        <f t="shared" si="5"/>
        <v>2706.3333333088003</v>
      </c>
      <c r="AI36" s="15"/>
      <c r="AJ36" s="15"/>
      <c r="AK36" s="131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328.416</v>
      </c>
      <c r="AS36" s="83">
        <v>395.20800000000003</v>
      </c>
      <c r="AT36" s="60">
        <f t="shared" si="28"/>
        <v>723.62400000000002</v>
      </c>
      <c r="AU36" s="67"/>
      <c r="AV36" s="15"/>
      <c r="AW36" s="92">
        <f t="shared" si="30"/>
        <v>0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428.666</v>
      </c>
      <c r="BK36" s="100">
        <f t="shared" ref="BK36:BK45" si="42">C36+I36+O36+U36+AA36+AG36+AM36+AS36+AY36</f>
        <v>3001.2913333088004</v>
      </c>
      <c r="BL36" s="100">
        <f t="shared" si="14"/>
        <v>3429.9573333088001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2464.1209999754005</v>
      </c>
      <c r="AH37" s="60">
        <f t="shared" si="5"/>
        <v>2561.8709999754005</v>
      </c>
      <c r="AI37" s="15"/>
      <c r="AJ37" s="15"/>
      <c r="AK37" s="131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180.048</v>
      </c>
      <c r="AS37" s="69">
        <v>295.15199999999999</v>
      </c>
      <c r="AT37" s="60">
        <f t="shared" si="28"/>
        <v>475.2</v>
      </c>
      <c r="AU37" s="67"/>
      <c r="AV37" s="15"/>
      <c r="AW37" s="92">
        <f t="shared" si="30"/>
        <v>0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277.798</v>
      </c>
      <c r="BK37" s="100">
        <f t="shared" si="42"/>
        <v>2759.2729999754006</v>
      </c>
      <c r="BL37" s="100">
        <f t="shared" si="14"/>
        <v>3037.0709999754004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2337.4009999754003</v>
      </c>
      <c r="AH38" s="60">
        <f t="shared" si="5"/>
        <v>2450.9009999754003</v>
      </c>
      <c r="AI38" s="15"/>
      <c r="AJ38" s="15"/>
      <c r="AK38" s="131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183.21600000000001</v>
      </c>
      <c r="AS38" s="69">
        <v>230.208</v>
      </c>
      <c r="AT38" s="60">
        <f t="shared" si="28"/>
        <v>413.42399999999998</v>
      </c>
      <c r="AU38" s="15"/>
      <c r="AV38" s="15"/>
      <c r="AW38" s="92">
        <f t="shared" si="30"/>
        <v>0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296.71600000000001</v>
      </c>
      <c r="BK38" s="100">
        <f t="shared" si="42"/>
        <v>2567.6089999754004</v>
      </c>
      <c r="BL38" s="100">
        <f t="shared" ref="BL38:BL57" si="43">D38+J38+P38+V38+AB38+AH38+AN38+AT38+AZ38</f>
        <v>2864.3249999754003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1985.9729999879</v>
      </c>
      <c r="AH39" s="60">
        <f t="shared" si="5"/>
        <v>2086.2229999879</v>
      </c>
      <c r="AI39" s="15"/>
      <c r="AJ39" s="15"/>
      <c r="AK39" s="131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161.304</v>
      </c>
      <c r="AS39" s="69">
        <v>366.96</v>
      </c>
      <c r="AT39" s="60">
        <f t="shared" si="28"/>
        <v>528.26400000000001</v>
      </c>
      <c r="AU39" s="15"/>
      <c r="AV39" s="15"/>
      <c r="AW39" s="92">
        <f t="shared" si="30"/>
        <v>0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261.55399999999997</v>
      </c>
      <c r="BK39" s="100">
        <f t="shared" si="42"/>
        <v>2352.9329999879001</v>
      </c>
      <c r="BL39" s="100">
        <f t="shared" si="43"/>
        <v>2614.4869999879002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1805.76</v>
      </c>
      <c r="AH40" s="60">
        <f t="shared" si="5"/>
        <v>1885.01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134.63999999999999</v>
      </c>
      <c r="AS40" s="69">
        <v>314.952</v>
      </c>
      <c r="AT40" s="60">
        <f t="shared" si="28"/>
        <v>449.59199999999998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213.89</v>
      </c>
      <c r="BK40" s="100">
        <f t="shared" si="42"/>
        <v>2120.712</v>
      </c>
      <c r="BL40" s="100">
        <f t="shared" si="43"/>
        <v>2334.6019999999999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1647.3600000000001</v>
      </c>
      <c r="AH41" s="60">
        <f t="shared" si="5"/>
        <v>1702.8600000000001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147.57599999999999</v>
      </c>
      <c r="AS41" s="69">
        <v>302.01600000000002</v>
      </c>
      <c r="AT41" s="60">
        <f t="shared" si="28"/>
        <v>449.59199999999998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203.07599999999999</v>
      </c>
      <c r="BK41" s="100">
        <f t="shared" si="42"/>
        <v>1949.3760000000002</v>
      </c>
      <c r="BL41" s="100">
        <f t="shared" si="43"/>
        <v>2152.4520000000002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1441.44</v>
      </c>
      <c r="AH42" s="60">
        <f t="shared" si="5"/>
        <v>1536.44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142.56</v>
      </c>
      <c r="AS42" s="69">
        <v>312.83999999999997</v>
      </c>
      <c r="AT42" s="60">
        <f t="shared" si="28"/>
        <v>455.4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237.56</v>
      </c>
      <c r="BK42" s="100">
        <f t="shared" si="42"/>
        <v>1754.28</v>
      </c>
      <c r="BL42" s="100">
        <f t="shared" si="43"/>
        <v>1991.8400000000001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1230.24</v>
      </c>
      <c r="AH43" s="60">
        <f t="shared" si="5"/>
        <v>1298.99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97.68</v>
      </c>
      <c r="AS43" s="69">
        <v>241.56</v>
      </c>
      <c r="AT43" s="60">
        <f t="shared" si="28"/>
        <v>339.24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166.43</v>
      </c>
      <c r="BK43" s="100">
        <f t="shared" si="42"/>
        <v>1471.8</v>
      </c>
      <c r="BL43" s="100">
        <f t="shared" si="43"/>
        <v>1638.23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689.30400000000009</v>
      </c>
      <c r="AH44" s="60">
        <f t="shared" si="5"/>
        <v>721.05400000000009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142.82400000000001</v>
      </c>
      <c r="AS44" s="69">
        <v>232.84800000000001</v>
      </c>
      <c r="AT44" s="60">
        <f t="shared" si="28"/>
        <v>375.67200000000003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174.57400000000001</v>
      </c>
      <c r="BK44" s="100">
        <f t="shared" si="42"/>
        <v>922.15200000000004</v>
      </c>
      <c r="BL44" s="100">
        <f t="shared" si="43"/>
        <v>1096.7260000000001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601.92000000000007</v>
      </c>
      <c r="AH45" s="60">
        <f t="shared" si="5"/>
        <v>644.17000000000007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96.623999999999995</v>
      </c>
      <c r="AS45" s="69">
        <v>202.488</v>
      </c>
      <c r="AT45" s="60">
        <f t="shared" si="28"/>
        <v>299.11199999999997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138.874</v>
      </c>
      <c r="BK45" s="100">
        <f t="shared" si="42"/>
        <v>804.40800000000013</v>
      </c>
      <c r="BL45" s="100">
        <f t="shared" si="43"/>
        <v>943.28200000000004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258.72000000000003</v>
      </c>
      <c r="AH46" s="60">
        <f t="shared" si="5"/>
        <v>258.72000000000003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34.847999999999999</v>
      </c>
      <c r="AS46" s="69">
        <v>155.232</v>
      </c>
      <c r="AT46" s="60">
        <f t="shared" si="28"/>
        <v>190.07999999999998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34.847999999999999</v>
      </c>
      <c r="BK46" s="100">
        <f t="shared" ref="BK46:BK57" si="47">C46+I46+O46+U46+AA46+AG46+AM46+AS46+AY46</f>
        <v>413.952</v>
      </c>
      <c r="BL46" s="100">
        <f t="shared" si="43"/>
        <v>448.8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52.800000000000004</v>
      </c>
      <c r="AH47" s="60">
        <f t="shared" si="5"/>
        <v>52.800000000000004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85.536000000000001</v>
      </c>
      <c r="AT47" s="60">
        <f t="shared" si="28"/>
        <v>101.376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138.33600000000001</v>
      </c>
      <c r="BL47" s="100">
        <f t="shared" si="43"/>
        <v>154.17600000000002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10.56</v>
      </c>
      <c r="AH48" s="60">
        <f t="shared" si="5"/>
        <v>10.56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51.216000000000001</v>
      </c>
      <c r="AT48" s="60">
        <f t="shared" si="28"/>
        <v>61.776000000000003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61.776000000000003</v>
      </c>
      <c r="BL48" s="100">
        <f t="shared" si="43"/>
        <v>72.335999999999999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26.400000000000002</v>
      </c>
      <c r="AH49" s="60">
        <f t="shared" si="5"/>
        <v>26.400000000000002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58.08</v>
      </c>
      <c r="BL49" s="100">
        <f t="shared" si="43"/>
        <v>58.08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26.4</v>
      </c>
      <c r="AT50" s="60">
        <f t="shared" si="28"/>
        <v>26.4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63.36</v>
      </c>
      <c r="BL50" s="100">
        <f t="shared" si="43"/>
        <v>63.36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15.84</v>
      </c>
      <c r="AT51" s="60">
        <f t="shared" si="28"/>
        <v>15.84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52.8</v>
      </c>
      <c r="BL51" s="100">
        <f t="shared" si="43"/>
        <v>52.8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15.84</v>
      </c>
      <c r="AT52" s="60">
        <f t="shared" si="28"/>
        <v>15.84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36.96</v>
      </c>
      <c r="BL52" s="100">
        <f t="shared" si="43"/>
        <v>36.96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5.28</v>
      </c>
      <c r="AT53" s="60">
        <f t="shared" si="28"/>
        <v>5.28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21.12</v>
      </c>
      <c r="BL53" s="100">
        <f t="shared" si="43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15.84</v>
      </c>
      <c r="AH54" s="60">
        <f t="shared" si="5"/>
        <v>15.84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15.84</v>
      </c>
      <c r="BL54" s="100">
        <f t="shared" si="43"/>
        <v>15.84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1381.9731000000006</v>
      </c>
      <c r="S58" s="221">
        <f t="shared" si="49"/>
        <v>1381.9731000000006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51977.067466477398</v>
      </c>
      <c r="AH58" s="220">
        <f t="shared" si="49"/>
        <v>56267.317466477398</v>
      </c>
      <c r="AI58" s="221">
        <v>16.896000000000001</v>
      </c>
      <c r="AJ58" s="221">
        <f t="shared" ref="AJ58:BL58" si="50">SUM(AJ6:AJ57)</f>
        <v>19257.632999999998</v>
      </c>
      <c r="AK58" s="221">
        <f t="shared" si="50"/>
        <v>23569.873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5970.3600000000015</v>
      </c>
      <c r="AS58" s="220">
        <f t="shared" si="50"/>
        <v>10560.074999999997</v>
      </c>
      <c r="AT58" s="220">
        <f>SUM(AT11:AT57)</f>
        <v>16530.435000000001</v>
      </c>
      <c r="AU58" s="221">
        <f t="shared" si="50"/>
        <v>2731.8720000000003</v>
      </c>
      <c r="AV58" s="221">
        <f t="shared" si="50"/>
        <v>3998.0159999999996</v>
      </c>
      <c r="AW58" s="221">
        <f t="shared" si="50"/>
        <v>6729.8879999999999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8027</v>
      </c>
      <c r="BC58" s="221">
        <f t="shared" si="50"/>
        <v>8027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15500.554999999998</v>
      </c>
      <c r="BK58" s="220">
        <f t="shared" si="50"/>
        <v>97349.141366477415</v>
      </c>
      <c r="BL58" s="220">
        <f t="shared" si="50"/>
        <v>112849.69636647744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zoomScaleNormal="100" workbookViewId="0">
      <selection activeCell="R16" sqref="R1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H5" sqref="H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40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640.5</v>
      </c>
      <c r="AB9" s="207">
        <f t="shared" ref="AB9:AB60" si="7">SUM(Z9:AA9)</f>
        <v>640.5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1912.04</v>
      </c>
      <c r="AH9" s="167">
        <f t="shared" ref="AH9:AH60" si="11">AF9+AG9</f>
        <v>2255.79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630</v>
      </c>
      <c r="AB10" s="207">
        <f>SUM(Z10:AA10)</f>
        <v>630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2031.23</v>
      </c>
      <c r="AH10" s="167">
        <f t="shared" si="11"/>
        <v>2304.23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585.25</v>
      </c>
      <c r="AB11" s="207">
        <f>SUM(Z11:AA11)</f>
        <v>585.25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2224.2200000000003</v>
      </c>
      <c r="AH11" s="167">
        <f t="shared" si="11"/>
        <v>2506.2200000000003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518.5</v>
      </c>
      <c r="AB12" s="207">
        <f t="shared" si="7"/>
        <v>518.5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2224.8200000000002</v>
      </c>
      <c r="AH12" s="167">
        <f t="shared" si="11"/>
        <v>2570.6600000000003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278</v>
      </c>
      <c r="AB13" s="207">
        <f t="shared" si="7"/>
        <v>278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1975.4043999999999</v>
      </c>
      <c r="AH13" s="167">
        <f t="shared" si="11"/>
        <v>2295.9544000000001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308.25</v>
      </c>
      <c r="AB14" s="207">
        <f t="shared" si="7"/>
        <v>308.25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2462.9292</v>
      </c>
      <c r="AH14" s="167">
        <f t="shared" si="11"/>
        <v>2843.9492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448</v>
      </c>
      <c r="AB15" s="207">
        <f t="shared" si="7"/>
        <v>448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2514.5100000000002</v>
      </c>
      <c r="AH15" s="167">
        <f t="shared" si="11"/>
        <v>2914.96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962.75</v>
      </c>
      <c r="AB16" s="207">
        <f t="shared" si="7"/>
        <v>962.75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3043.9520000000002</v>
      </c>
      <c r="AH16" s="167">
        <f t="shared" si="11"/>
        <v>3484.4120000000003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</v>
      </c>
      <c r="S17" s="151">
        <f t="shared" si="4"/>
        <v>282.48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1149.75</v>
      </c>
      <c r="AB17" s="207">
        <f t="shared" si="7"/>
        <v>1149.75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2892.4666000000002</v>
      </c>
      <c r="AH17" s="167">
        <f t="shared" si="11"/>
        <v>3452.2766000000001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89.76</v>
      </c>
      <c r="S18" s="151">
        <f t="shared" si="4"/>
        <v>324.72000000000003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0</v>
      </c>
      <c r="AB18" s="207">
        <f t="shared" si="7"/>
        <v>0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1949.8224</v>
      </c>
      <c r="AH18" s="167">
        <f t="shared" si="11"/>
        <v>2469.7824000000001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174.24</v>
      </c>
      <c r="S19" s="151">
        <f t="shared" si="4"/>
        <v>440.88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0</v>
      </c>
      <c r="AB19" s="207">
        <f t="shared" si="7"/>
        <v>0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2449.6761999999999</v>
      </c>
      <c r="AH19" s="167">
        <f t="shared" si="11"/>
        <v>2941.4061999999999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758.75</v>
      </c>
      <c r="AB20" s="207">
        <f t="shared" si="7"/>
        <v>758.75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3327.9942000000001</v>
      </c>
      <c r="AH20" s="167">
        <f t="shared" si="11"/>
        <v>3823.6462000000001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459.36</v>
      </c>
      <c r="S21" s="151">
        <f t="shared" si="4"/>
        <v>707.52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787.25</v>
      </c>
      <c r="AB21" s="207">
        <f t="shared" si="7"/>
        <v>787.25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3386.3096999999998</v>
      </c>
      <c r="AH21" s="167">
        <f t="shared" si="11"/>
        <v>3951.5976999999998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582.43680000000006</v>
      </c>
      <c r="S22" s="151">
        <f t="shared" si="4"/>
        <v>806.83680000000004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562</v>
      </c>
      <c r="AB22" s="207">
        <f>SUM(Z22:AA22)</f>
        <v>562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2874.9211999999998</v>
      </c>
      <c r="AH22" s="167">
        <f t="shared" si="11"/>
        <v>3487.5511999999999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818.40000000000009</v>
      </c>
      <c r="S23" s="151">
        <f t="shared" si="4"/>
        <v>987.36000000000013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398</v>
      </c>
      <c r="AB23" s="207">
        <f>SUM(Z23:AA23)</f>
        <v>398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2705.6294000000003</v>
      </c>
      <c r="AH23" s="167">
        <f t="shared" si="11"/>
        <v>3219.5234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1034.088</v>
      </c>
      <c r="S24" s="151">
        <f t="shared" si="4"/>
        <v>1292.808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171">
        <v>0</v>
      </c>
      <c r="AA24" s="172">
        <v>200</v>
      </c>
      <c r="AB24" s="162">
        <f t="shared" si="7"/>
        <v>200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2848.4002</v>
      </c>
      <c r="AH24" s="167">
        <f t="shared" si="11"/>
        <v>3467.1882000000001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1428.24</v>
      </c>
      <c r="S25" s="151">
        <f t="shared" si="4"/>
        <v>1718.6399999999999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171">
        <v>0</v>
      </c>
      <c r="AA25" s="172">
        <v>50</v>
      </c>
      <c r="AB25" s="162">
        <f t="shared" si="7"/>
        <v>50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3159.7493999999997</v>
      </c>
      <c r="AH25" s="167">
        <f t="shared" si="11"/>
        <v>3827.4833999999996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1454.1</v>
      </c>
      <c r="S26" s="151">
        <f t="shared" si="4"/>
        <v>1726.02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171">
        <v>0</v>
      </c>
      <c r="AA26" s="172">
        <v>50</v>
      </c>
      <c r="AB26" s="162">
        <f t="shared" si="7"/>
        <v>50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3305.5915599999998</v>
      </c>
      <c r="AH26" s="167">
        <f t="shared" si="11"/>
        <v>3922.5085647999999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200.75</v>
      </c>
      <c r="R27" s="150">
        <v>1479.24</v>
      </c>
      <c r="S27" s="151">
        <f t="shared" si="4"/>
        <v>1679.99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171">
        <v>0</v>
      </c>
      <c r="AA27" s="172">
        <v>50</v>
      </c>
      <c r="AB27" s="162">
        <f t="shared" si="7"/>
        <v>50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641.25522079999996</v>
      </c>
      <c r="AG27" s="166">
        <f t="shared" si="10"/>
        <v>3060.5529999999999</v>
      </c>
      <c r="AH27" s="167">
        <f t="shared" si="11"/>
        <v>3701.8082207999996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0</v>
      </c>
      <c r="J28" s="151">
        <f t="shared" ref="J28" si="17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314.25</v>
      </c>
      <c r="R28" s="150">
        <v>2226.0612000000001</v>
      </c>
      <c r="S28" s="151">
        <f t="shared" ref="S28" si="18">Q28+R28</f>
        <v>2540.3112000000001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268.75200000000001</v>
      </c>
      <c r="X28" s="150">
        <v>426.88799999999998</v>
      </c>
      <c r="Y28" s="151">
        <f t="shared" si="6"/>
        <v>695.64</v>
      </c>
      <c r="Z28" s="171">
        <v>0</v>
      </c>
      <c r="AA28" s="172">
        <v>50</v>
      </c>
      <c r="AB28" s="162">
        <f t="shared" si="7"/>
        <v>50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818.56650719999993</v>
      </c>
      <c r="AG28" s="166">
        <f t="shared" si="10"/>
        <v>3294.4943200000002</v>
      </c>
      <c r="AH28" s="167">
        <f t="shared" si="11"/>
        <v>4113.0608271999999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2.5000000000000001E-2</v>
      </c>
      <c r="J29" s="151">
        <f t="shared" ref="J29" si="19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2280.915</v>
      </c>
      <c r="S29" s="151">
        <f t="shared" ref="S29" si="20">Q29+R29</f>
        <v>2513.2350000000001</v>
      </c>
      <c r="T29" s="152">
        <v>0</v>
      </c>
      <c r="U29" s="153">
        <v>11</v>
      </c>
      <c r="V29" s="154">
        <f t="shared" si="5"/>
        <v>11</v>
      </c>
      <c r="W29" s="149">
        <v>223.608</v>
      </c>
      <c r="X29" s="150">
        <v>371.71199999999999</v>
      </c>
      <c r="Y29" s="151">
        <f t="shared" si="6"/>
        <v>595.31999999999994</v>
      </c>
      <c r="Z29" s="171">
        <v>0</v>
      </c>
      <c r="AA29" s="172">
        <v>100</v>
      </c>
      <c r="AB29" s="162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702.67415039999992</v>
      </c>
      <c r="AG29" s="166">
        <f t="shared" si="10"/>
        <v>3116.8750399999999</v>
      </c>
      <c r="AH29" s="167">
        <f t="shared" si="11"/>
        <v>3819.5491904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1">SUM(H30:I30)</f>
        <v>10.813000000000001</v>
      </c>
      <c r="K30" s="155">
        <v>290.72272320000002</v>
      </c>
      <c r="L30" s="156">
        <v>189.87696</v>
      </c>
      <c r="M30" s="157">
        <f t="shared" si="2"/>
        <v>480.59968320000002</v>
      </c>
      <c r="N30" s="155"/>
      <c r="O30" s="173"/>
      <c r="P30" s="168">
        <f t="shared" si="3"/>
        <v>0</v>
      </c>
      <c r="Q30" s="149">
        <v>327.36</v>
      </c>
      <c r="R30" s="150">
        <v>3407.5529999999999</v>
      </c>
      <c r="S30" s="151">
        <f t="shared" ref="S30" si="22">Q30+R30</f>
        <v>3734.913</v>
      </c>
      <c r="T30" s="152">
        <v>0</v>
      </c>
      <c r="U30" s="153">
        <v>0</v>
      </c>
      <c r="V30" s="154">
        <f t="shared" si="5"/>
        <v>0</v>
      </c>
      <c r="W30" s="149">
        <v>177.672</v>
      </c>
      <c r="X30" s="150">
        <v>379.63200000000001</v>
      </c>
      <c r="Y30" s="151">
        <f t="shared" si="6"/>
        <v>557.30399999999997</v>
      </c>
      <c r="Z30" s="171">
        <v>0</v>
      </c>
      <c r="AA30" s="172">
        <v>216.5</v>
      </c>
      <c r="AB30" s="162">
        <f t="shared" si="7"/>
        <v>216.5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795.75472320000006</v>
      </c>
      <c r="AG30" s="166">
        <f t="shared" si="10"/>
        <v>4256.0133599999999</v>
      </c>
      <c r="AH30" s="167">
        <f t="shared" si="11"/>
        <v>5051.7680831999996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1"/>
        <v>8.64</v>
      </c>
      <c r="K31" s="155">
        <v>279.54108000000002</v>
      </c>
      <c r="L31" s="156">
        <v>84.389759999999995</v>
      </c>
      <c r="M31" s="157">
        <f t="shared" si="2"/>
        <v>363.93083999999999</v>
      </c>
      <c r="N31" s="155"/>
      <c r="O31" s="173"/>
      <c r="P31" s="168">
        <f t="shared" si="3"/>
        <v>0</v>
      </c>
      <c r="Q31" s="149">
        <v>224.4</v>
      </c>
      <c r="R31" s="150">
        <v>3312.9569999999999</v>
      </c>
      <c r="S31" s="151">
        <f t="shared" si="4"/>
        <v>3537.357</v>
      </c>
      <c r="T31" s="152">
        <v>0</v>
      </c>
      <c r="U31" s="153">
        <v>0</v>
      </c>
      <c r="V31" s="154">
        <f t="shared" si="5"/>
        <v>0</v>
      </c>
      <c r="W31" s="149">
        <v>209.61600000000001</v>
      </c>
      <c r="X31" s="150">
        <v>365.37599999999998</v>
      </c>
      <c r="Y31" s="151">
        <f t="shared" si="6"/>
        <v>574.99199999999996</v>
      </c>
      <c r="Z31" s="171">
        <v>0</v>
      </c>
      <c r="AA31" s="172">
        <v>169</v>
      </c>
      <c r="AB31" s="162">
        <f t="shared" si="7"/>
        <v>169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713.55708000000004</v>
      </c>
      <c r="AG31" s="166">
        <f t="shared" si="10"/>
        <v>3992.0011599999998</v>
      </c>
      <c r="AH31" s="167">
        <f t="shared" si="11"/>
        <v>4705.5582400000003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3.613</v>
      </c>
      <c r="J32" s="151">
        <f t="shared" ref="J32" si="23">SUM(H32:I32)</f>
        <v>3.613</v>
      </c>
      <c r="K32" s="155">
        <v>245.99615039999998</v>
      </c>
      <c r="L32" s="156">
        <v>105.4872</v>
      </c>
      <c r="M32" s="157">
        <f t="shared" si="2"/>
        <v>351.48335039999995</v>
      </c>
      <c r="N32" s="155"/>
      <c r="O32" s="173"/>
      <c r="P32" s="168">
        <f t="shared" si="3"/>
        <v>0</v>
      </c>
      <c r="Q32" s="170">
        <v>63.25</v>
      </c>
      <c r="R32" s="153">
        <v>2739</v>
      </c>
      <c r="S32" s="162">
        <f t="shared" si="4"/>
        <v>2802.25</v>
      </c>
      <c r="T32" s="152">
        <v>0</v>
      </c>
      <c r="U32" s="153">
        <v>0</v>
      </c>
      <c r="V32" s="154">
        <f t="shared" si="5"/>
        <v>0</v>
      </c>
      <c r="W32" s="152">
        <v>260.04000000000002</v>
      </c>
      <c r="X32" s="153">
        <v>463.32</v>
      </c>
      <c r="Y32" s="154">
        <f t="shared" si="6"/>
        <v>723.36</v>
      </c>
      <c r="Z32" s="171">
        <v>0</v>
      </c>
      <c r="AA32" s="172">
        <v>79</v>
      </c>
      <c r="AB32" s="162">
        <f t="shared" si="7"/>
        <v>79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569.2861504</v>
      </c>
      <c r="AG32" s="166">
        <f t="shared" si="10"/>
        <v>3442.0585999999998</v>
      </c>
      <c r="AH32" s="167">
        <f t="shared" si="11"/>
        <v>4011.3447503999996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52">
        <v>0</v>
      </c>
      <c r="I33" s="153">
        <v>0</v>
      </c>
      <c r="J33" s="154">
        <f t="shared" si="1"/>
        <v>0</v>
      </c>
      <c r="K33" s="155">
        <v>268.35943680000003</v>
      </c>
      <c r="L33" s="156">
        <v>253.16928000000001</v>
      </c>
      <c r="M33" s="157">
        <f t="shared" si="2"/>
        <v>521.52871679999998</v>
      </c>
      <c r="N33" s="155"/>
      <c r="O33" s="173"/>
      <c r="P33" s="168">
        <f t="shared" si="3"/>
        <v>0</v>
      </c>
      <c r="Q33" s="170">
        <v>121.5</v>
      </c>
      <c r="R33" s="153">
        <v>2460.7440000000001</v>
      </c>
      <c r="S33" s="162">
        <f t="shared" si="4"/>
        <v>2582.2440000000001</v>
      </c>
      <c r="T33" s="152"/>
      <c r="U33" s="153"/>
      <c r="V33" s="154">
        <f t="shared" si="5"/>
        <v>0</v>
      </c>
      <c r="W33" s="152">
        <v>248.16</v>
      </c>
      <c r="X33" s="153">
        <v>432.96</v>
      </c>
      <c r="Y33" s="154">
        <f t="shared" si="6"/>
        <v>681.12</v>
      </c>
      <c r="Z33" s="171">
        <v>0</v>
      </c>
      <c r="AA33" s="172">
        <v>187.25</v>
      </c>
      <c r="AB33" s="162">
        <f t="shared" si="7"/>
        <v>187.25</v>
      </c>
      <c r="AC33" s="169">
        <v>0</v>
      </c>
      <c r="AD33" s="176"/>
      <c r="AE33" s="157">
        <f t="shared" si="8"/>
        <v>0</v>
      </c>
      <c r="AF33" s="165">
        <f t="shared" si="9"/>
        <v>638.01943679999999</v>
      </c>
      <c r="AG33" s="166">
        <f t="shared" si="10"/>
        <v>3334.1232800000002</v>
      </c>
      <c r="AH33" s="167">
        <f t="shared" si="11"/>
        <v>3972.1427168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52">
        <v>0</v>
      </c>
      <c r="I34" s="153">
        <v>0</v>
      </c>
      <c r="J34" s="154">
        <f t="shared" si="1"/>
        <v>0</v>
      </c>
      <c r="K34" s="155">
        <v>268.35943680000003</v>
      </c>
      <c r="L34" s="156">
        <v>253.16928000000001</v>
      </c>
      <c r="M34" s="157">
        <f t="shared" si="2"/>
        <v>521.52871679999998</v>
      </c>
      <c r="N34" s="155"/>
      <c r="O34" s="173"/>
      <c r="P34" s="168">
        <f t="shared" si="3"/>
        <v>0</v>
      </c>
      <c r="Q34" s="170">
        <v>63.25</v>
      </c>
      <c r="R34" s="153">
        <v>2503.1416666571999</v>
      </c>
      <c r="S34" s="162">
        <f t="shared" si="4"/>
        <v>2566.3916666571999</v>
      </c>
      <c r="T34" s="160"/>
      <c r="U34" s="161"/>
      <c r="V34" s="154">
        <f t="shared" si="5"/>
        <v>0</v>
      </c>
      <c r="W34" s="152">
        <v>249.21600000000001</v>
      </c>
      <c r="X34" s="153">
        <v>430.584</v>
      </c>
      <c r="Y34" s="154">
        <f t="shared" si="6"/>
        <v>679.8</v>
      </c>
      <c r="Z34" s="171">
        <v>0</v>
      </c>
      <c r="AA34" s="172">
        <v>252.25</v>
      </c>
      <c r="AB34" s="162">
        <f t="shared" si="7"/>
        <v>252.25</v>
      </c>
      <c r="AC34" s="169">
        <v>0</v>
      </c>
      <c r="AD34" s="176"/>
      <c r="AE34" s="157">
        <f t="shared" si="8"/>
        <v>0</v>
      </c>
      <c r="AF34" s="165">
        <f t="shared" si="9"/>
        <v>580.82543680000003</v>
      </c>
      <c r="AG34" s="166">
        <f t="shared" si="10"/>
        <v>3439.1449466571999</v>
      </c>
      <c r="AH34" s="167">
        <f t="shared" si="11"/>
        <v>4019.9703834572001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52">
        <v>0</v>
      </c>
      <c r="I35" s="153">
        <v>0</v>
      </c>
      <c r="J35" s="154">
        <f t="shared" si="1"/>
        <v>0</v>
      </c>
      <c r="K35" s="155">
        <v>234.81450719999998</v>
      </c>
      <c r="L35" s="156">
        <v>295.36415999999997</v>
      </c>
      <c r="M35" s="157">
        <f t="shared" si="2"/>
        <v>530.17866719999995</v>
      </c>
      <c r="N35" s="155"/>
      <c r="O35" s="156"/>
      <c r="P35" s="168">
        <f t="shared" si="3"/>
        <v>0</v>
      </c>
      <c r="Q35" s="170">
        <v>52.75</v>
      </c>
      <c r="R35" s="153">
        <v>2512.5576666547004</v>
      </c>
      <c r="S35" s="162">
        <f t="shared" si="4"/>
        <v>2565.3076666547004</v>
      </c>
      <c r="T35" s="160"/>
      <c r="U35" s="161"/>
      <c r="V35" s="154">
        <f t="shared" si="5"/>
        <v>0</v>
      </c>
      <c r="W35" s="152">
        <v>220.44</v>
      </c>
      <c r="X35" s="153">
        <v>501.6</v>
      </c>
      <c r="Y35" s="154">
        <f t="shared" si="6"/>
        <v>722.04</v>
      </c>
      <c r="Z35" s="171">
        <v>0</v>
      </c>
      <c r="AA35" s="172">
        <v>432.75</v>
      </c>
      <c r="AB35" s="162">
        <f t="shared" si="7"/>
        <v>432.75</v>
      </c>
      <c r="AC35" s="169">
        <v>0</v>
      </c>
      <c r="AD35" s="176"/>
      <c r="AE35" s="157">
        <f t="shared" si="8"/>
        <v>0</v>
      </c>
      <c r="AF35" s="165">
        <f t="shared" si="9"/>
        <v>508.00450719999998</v>
      </c>
      <c r="AG35" s="166">
        <f t="shared" si="10"/>
        <v>3742.2718266547004</v>
      </c>
      <c r="AH35" s="167">
        <f t="shared" si="11"/>
        <v>4250.2763338547002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52">
        <v>0</v>
      </c>
      <c r="I36" s="153">
        <v>0</v>
      </c>
      <c r="J36" s="154">
        <f t="shared" si="1"/>
        <v>0</v>
      </c>
      <c r="K36" s="155">
        <v>201.26957760000002</v>
      </c>
      <c r="L36" s="156">
        <v>316.46159999999998</v>
      </c>
      <c r="M36" s="157">
        <f t="shared" si="2"/>
        <v>517.73117760000002</v>
      </c>
      <c r="N36" s="155"/>
      <c r="O36" s="156"/>
      <c r="P36" s="168">
        <f t="shared" si="3"/>
        <v>0</v>
      </c>
      <c r="Q36" s="170">
        <v>68.5</v>
      </c>
      <c r="R36" s="153">
        <v>2443.9176666547</v>
      </c>
      <c r="S36" s="162">
        <f t="shared" si="4"/>
        <v>2512.4176666547</v>
      </c>
      <c r="T36" s="160"/>
      <c r="U36" s="161"/>
      <c r="V36" s="154">
        <f t="shared" si="5"/>
        <v>0</v>
      </c>
      <c r="W36" s="152">
        <v>250.27199999999999</v>
      </c>
      <c r="X36" s="153">
        <v>464.11200000000002</v>
      </c>
      <c r="Y36" s="154">
        <f t="shared" si="6"/>
        <v>714.38400000000001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520.04157759999998</v>
      </c>
      <c r="AG36" s="166">
        <f t="shared" si="10"/>
        <v>3771.9912666547002</v>
      </c>
      <c r="AH36" s="167">
        <f t="shared" si="11"/>
        <v>4292.0328442546997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52">
        <v>0</v>
      </c>
      <c r="I37" s="153">
        <v>35.904000000000003</v>
      </c>
      <c r="J37" s="154">
        <f t="shared" si="1"/>
        <v>35.904000000000003</v>
      </c>
      <c r="K37" s="155">
        <v>145.36136160000001</v>
      </c>
      <c r="L37" s="156">
        <v>400.85136</v>
      </c>
      <c r="M37" s="157">
        <f t="shared" si="2"/>
        <v>546.21272160000001</v>
      </c>
      <c r="N37" s="155"/>
      <c r="O37" s="156"/>
      <c r="P37" s="168">
        <f t="shared" si="3"/>
        <v>0</v>
      </c>
      <c r="Q37" s="170">
        <v>68.75</v>
      </c>
      <c r="R37" s="153">
        <v>2552.9056666547003</v>
      </c>
      <c r="S37" s="162">
        <f t="shared" si="4"/>
        <v>2621.6556666547003</v>
      </c>
      <c r="T37" s="160"/>
      <c r="U37" s="161"/>
      <c r="V37" s="154">
        <f t="shared" si="5"/>
        <v>0</v>
      </c>
      <c r="W37" s="152">
        <v>222.024</v>
      </c>
      <c r="X37" s="153">
        <v>294.096</v>
      </c>
      <c r="Y37" s="154">
        <f t="shared" si="6"/>
        <v>516.12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436.13536160000001</v>
      </c>
      <c r="AG37" s="166">
        <f t="shared" si="10"/>
        <v>3452.5070266547004</v>
      </c>
      <c r="AH37" s="167">
        <f t="shared" si="11"/>
        <v>3888.6423882547006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52"/>
      <c r="I38" s="153">
        <v>71.367999999999995</v>
      </c>
      <c r="J38" s="154">
        <f t="shared" si="1"/>
        <v>71.367999999999995</v>
      </c>
      <c r="K38" s="155">
        <v>111.81643200000001</v>
      </c>
      <c r="L38" s="156">
        <v>443.0462399999999</v>
      </c>
      <c r="M38" s="157">
        <f t="shared" si="2"/>
        <v>554.86267199999986</v>
      </c>
      <c r="N38" s="155"/>
      <c r="O38" s="156"/>
      <c r="P38" s="168">
        <f t="shared" si="3"/>
        <v>0</v>
      </c>
      <c r="Q38" s="170">
        <v>52.75</v>
      </c>
      <c r="R38" s="153">
        <v>2654.0433333113001</v>
      </c>
      <c r="S38" s="162">
        <f t="shared" si="4"/>
        <v>2706.7933333113001</v>
      </c>
      <c r="T38" s="160"/>
      <c r="U38" s="161"/>
      <c r="V38" s="154">
        <f t="shared" si="5"/>
        <v>0</v>
      </c>
      <c r="W38" s="152">
        <v>238.65600000000001</v>
      </c>
      <c r="X38" s="153">
        <v>419.76</v>
      </c>
      <c r="Y38" s="154">
        <f t="shared" si="6"/>
        <v>658.41599999999994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403.22243200000003</v>
      </c>
      <c r="AG38" s="166">
        <f t="shared" si="10"/>
        <v>3654.7175733112999</v>
      </c>
      <c r="AH38" s="167">
        <f t="shared" si="11"/>
        <v>4057.9400053113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52"/>
      <c r="I39" s="153">
        <v>101.47676</v>
      </c>
      <c r="J39" s="154">
        <f t="shared" si="1"/>
        <v>101.47676</v>
      </c>
      <c r="K39" s="155">
        <v>147</v>
      </c>
      <c r="L39" s="156">
        <v>464.1436799999999</v>
      </c>
      <c r="M39" s="157">
        <f t="shared" si="2"/>
        <v>611.1436799999999</v>
      </c>
      <c r="N39" s="155"/>
      <c r="O39" s="156"/>
      <c r="P39" s="168">
        <f t="shared" si="3"/>
        <v>0</v>
      </c>
      <c r="Q39" s="170">
        <v>100.25</v>
      </c>
      <c r="R39" s="153">
        <v>2606.0833333088003</v>
      </c>
      <c r="S39" s="162">
        <f t="shared" si="4"/>
        <v>2706.3333333088003</v>
      </c>
      <c r="T39" s="170"/>
      <c r="U39" s="153"/>
      <c r="V39" s="162">
        <f t="shared" si="5"/>
        <v>0</v>
      </c>
      <c r="W39" s="152">
        <v>328.416</v>
      </c>
      <c r="X39" s="153">
        <v>395.20800000000003</v>
      </c>
      <c r="Y39" s="154">
        <f t="shared" si="6"/>
        <v>723.62400000000002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575.66599999999994</v>
      </c>
      <c r="AG39" s="166">
        <f t="shared" si="10"/>
        <v>3686.9117733088001</v>
      </c>
      <c r="AH39" s="167">
        <f t="shared" si="11"/>
        <v>4262.5777733087998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52"/>
      <c r="I40" s="153">
        <v>131.45308</v>
      </c>
      <c r="J40" s="154">
        <f t="shared" si="1"/>
        <v>131.45308</v>
      </c>
      <c r="K40" s="155">
        <v>67.089859200000006</v>
      </c>
      <c r="L40" s="156">
        <v>548.53343999999993</v>
      </c>
      <c r="M40" s="157">
        <f t="shared" si="2"/>
        <v>615.62329919999991</v>
      </c>
      <c r="N40" s="155"/>
      <c r="O40" s="156"/>
      <c r="P40" s="168">
        <f t="shared" si="3"/>
        <v>0</v>
      </c>
      <c r="Q40" s="170">
        <v>97.75</v>
      </c>
      <c r="R40" s="153">
        <v>2464.1209999754005</v>
      </c>
      <c r="S40" s="162">
        <f t="shared" si="4"/>
        <v>2561.8709999754005</v>
      </c>
      <c r="T40" s="170"/>
      <c r="U40" s="153"/>
      <c r="V40" s="162">
        <f t="shared" si="5"/>
        <v>0</v>
      </c>
      <c r="W40" s="152">
        <v>180.048</v>
      </c>
      <c r="X40" s="153">
        <v>295.15199999999999</v>
      </c>
      <c r="Y40" s="154">
        <f t="shared" si="6"/>
        <v>475.2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344.88785919999998</v>
      </c>
      <c r="AG40" s="166">
        <f t="shared" si="10"/>
        <v>3526.2595199754005</v>
      </c>
      <c r="AH40" s="167">
        <f t="shared" si="11"/>
        <v>3871.1473791754006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52"/>
      <c r="I41" s="153">
        <v>242.02111999999991</v>
      </c>
      <c r="J41" s="154">
        <f t="shared" ref="J41:J60" si="24">SUM(H41:I41)</f>
        <v>242.02111999999991</v>
      </c>
      <c r="K41" s="155">
        <v>100.63478880000001</v>
      </c>
      <c r="L41" s="156">
        <v>527.43600000000004</v>
      </c>
      <c r="M41" s="157">
        <f t="shared" si="2"/>
        <v>628.07078880000006</v>
      </c>
      <c r="N41" s="155"/>
      <c r="O41" s="156"/>
      <c r="P41" s="168">
        <f t="shared" ref="P41:P60" si="25">N41+O41</f>
        <v>0</v>
      </c>
      <c r="Q41" s="170">
        <v>113.5</v>
      </c>
      <c r="R41" s="153">
        <v>2337.4009999754003</v>
      </c>
      <c r="S41" s="162">
        <f t="shared" si="4"/>
        <v>2450.9009999754003</v>
      </c>
      <c r="T41" s="170">
        <v>0</v>
      </c>
      <c r="U41" s="153">
        <v>6.0305</v>
      </c>
      <c r="V41" s="162">
        <f t="shared" ref="V41:V60" si="26">T41+U41</f>
        <v>6.0305</v>
      </c>
      <c r="W41" s="152">
        <v>183.21600000000001</v>
      </c>
      <c r="X41" s="153">
        <v>230.208</v>
      </c>
      <c r="Y41" s="154">
        <f>SUM(W41:X41)</f>
        <v>413.42399999999998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27">B41+E41+H41+K41+N41+Q41+T41+W41+Z41+AC41</f>
        <v>397.35078880000003</v>
      </c>
      <c r="AG41" s="166">
        <f t="shared" ref="AG41:AG60" si="28">C41+F41+I41+L41+O41+R41+U41+X41+AA41+AD41</f>
        <v>3557.3466199754002</v>
      </c>
      <c r="AH41" s="167">
        <f t="shared" si="11"/>
        <v>3954.6974087754002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52"/>
      <c r="I42" s="153">
        <v>328.04359499999987</v>
      </c>
      <c r="J42" s="154">
        <f t="shared" si="24"/>
        <v>328.04359499999987</v>
      </c>
      <c r="K42" s="155">
        <v>98</v>
      </c>
      <c r="L42" s="156">
        <v>464.1436799999999</v>
      </c>
      <c r="M42" s="157">
        <f t="shared" si="2"/>
        <v>562.1436799999999</v>
      </c>
      <c r="N42" s="155"/>
      <c r="O42" s="156"/>
      <c r="P42" s="168">
        <f t="shared" si="25"/>
        <v>0</v>
      </c>
      <c r="Q42" s="170">
        <v>100.25</v>
      </c>
      <c r="R42" s="153">
        <v>1985.9729999879</v>
      </c>
      <c r="S42" s="162">
        <f t="shared" si="4"/>
        <v>2086.2229999879</v>
      </c>
      <c r="T42" s="170">
        <v>0</v>
      </c>
      <c r="U42" s="153">
        <v>64.163250000000005</v>
      </c>
      <c r="V42" s="162">
        <f t="shared" si="26"/>
        <v>64.163250000000005</v>
      </c>
      <c r="W42" s="152">
        <v>161.304</v>
      </c>
      <c r="X42" s="153">
        <v>366.96</v>
      </c>
      <c r="Y42" s="154">
        <f>SUM(W42:X42)</f>
        <v>528.26400000000001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27"/>
        <v>359.55399999999997</v>
      </c>
      <c r="AG42" s="166">
        <f t="shared" si="28"/>
        <v>3312.5335249878999</v>
      </c>
      <c r="AH42" s="167">
        <f t="shared" si="11"/>
        <v>3672.0875249879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52"/>
      <c r="I43" s="153">
        <v>393.20819999999981</v>
      </c>
      <c r="J43" s="154">
        <f t="shared" si="24"/>
        <v>393.20819999999981</v>
      </c>
      <c r="K43" s="155">
        <v>98</v>
      </c>
      <c r="L43" s="156">
        <v>506.33856000000003</v>
      </c>
      <c r="M43" s="157">
        <f t="shared" si="2"/>
        <v>604.33856000000003</v>
      </c>
      <c r="N43" s="155"/>
      <c r="O43" s="156"/>
      <c r="P43" s="168">
        <f t="shared" si="25"/>
        <v>0</v>
      </c>
      <c r="Q43" s="170">
        <v>79.25</v>
      </c>
      <c r="R43" s="153">
        <v>1805.76</v>
      </c>
      <c r="S43" s="162">
        <f t="shared" si="4"/>
        <v>1885.01</v>
      </c>
      <c r="T43" s="170">
        <v>0</v>
      </c>
      <c r="U43" s="153">
        <v>167.76574999999997</v>
      </c>
      <c r="V43" s="162">
        <f t="shared" si="26"/>
        <v>167.76574999999997</v>
      </c>
      <c r="W43" s="152">
        <v>134.63999999999999</v>
      </c>
      <c r="X43" s="153">
        <v>314.952</v>
      </c>
      <c r="Y43" s="154">
        <f t="shared" si="6"/>
        <v>449.59199999999998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27"/>
        <v>311.89</v>
      </c>
      <c r="AG43" s="166">
        <f t="shared" si="28"/>
        <v>3326.5245100000002</v>
      </c>
      <c r="AH43" s="167">
        <f t="shared" si="11"/>
        <v>3638.4145100000001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si="24"/>
        <v>552.69015999999976</v>
      </c>
      <c r="K44" s="155">
        <v>49</v>
      </c>
      <c r="L44" s="156">
        <v>506.33856000000003</v>
      </c>
      <c r="M44" s="157">
        <f t="shared" si="2"/>
        <v>555.33856000000003</v>
      </c>
      <c r="N44" s="155"/>
      <c r="O44" s="156"/>
      <c r="P44" s="168">
        <f t="shared" si="25"/>
        <v>0</v>
      </c>
      <c r="Q44" s="170">
        <v>55.5</v>
      </c>
      <c r="R44" s="153">
        <v>1647.3600000000001</v>
      </c>
      <c r="S44" s="162">
        <f t="shared" si="4"/>
        <v>1702.8600000000001</v>
      </c>
      <c r="T44" s="170">
        <v>0</v>
      </c>
      <c r="U44" s="153">
        <v>383.40824999999995</v>
      </c>
      <c r="V44" s="162">
        <f t="shared" si="26"/>
        <v>383.40824999999995</v>
      </c>
      <c r="W44" s="152">
        <v>147.57599999999999</v>
      </c>
      <c r="X44" s="153">
        <v>302.01600000000002</v>
      </c>
      <c r="Y44" s="154">
        <f t="shared" si="6"/>
        <v>449.59199999999998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27"/>
        <v>332.57600000000002</v>
      </c>
      <c r="AG44" s="166">
        <f t="shared" si="28"/>
        <v>3537.31297</v>
      </c>
      <c r="AH44" s="167">
        <f t="shared" si="11"/>
        <v>3869.88897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24"/>
        <v>490.04603999999989</v>
      </c>
      <c r="K45" s="155">
        <v>49</v>
      </c>
      <c r="L45" s="156">
        <v>443.0462399999999</v>
      </c>
      <c r="M45" s="157">
        <f t="shared" si="2"/>
        <v>492.0462399999999</v>
      </c>
      <c r="N45" s="155"/>
      <c r="O45" s="156"/>
      <c r="P45" s="168">
        <f t="shared" si="25"/>
        <v>0</v>
      </c>
      <c r="Q45" s="170">
        <v>95</v>
      </c>
      <c r="R45" s="153">
        <v>1441.44</v>
      </c>
      <c r="S45" s="162">
        <f t="shared" si="4"/>
        <v>1536.44</v>
      </c>
      <c r="T45" s="170">
        <v>0</v>
      </c>
      <c r="U45" s="153">
        <v>607.21375</v>
      </c>
      <c r="V45" s="162">
        <f t="shared" si="26"/>
        <v>607.21375</v>
      </c>
      <c r="W45" s="152">
        <v>142.56</v>
      </c>
      <c r="X45" s="153">
        <v>312.83999999999997</v>
      </c>
      <c r="Y45" s="154">
        <f t="shared" si="6"/>
        <v>455.4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27"/>
        <v>378.56</v>
      </c>
      <c r="AG45" s="166">
        <f t="shared" si="28"/>
        <v>3573.3360299999999</v>
      </c>
      <c r="AH45" s="167">
        <f t="shared" si="11"/>
        <v>3951.8960299999999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24"/>
        <v>559.94839999999976</v>
      </c>
      <c r="K46" s="155">
        <v>49</v>
      </c>
      <c r="L46" s="156">
        <v>379.75391999999999</v>
      </c>
      <c r="M46" s="157">
        <f t="shared" si="2"/>
        <v>428.75391999999999</v>
      </c>
      <c r="N46" s="155"/>
      <c r="O46" s="156"/>
      <c r="P46" s="168">
        <f t="shared" si="25"/>
        <v>0</v>
      </c>
      <c r="Q46" s="170">
        <v>68.75</v>
      </c>
      <c r="R46" s="153">
        <v>1230.24</v>
      </c>
      <c r="S46" s="162">
        <f t="shared" si="4"/>
        <v>1298.99</v>
      </c>
      <c r="T46" s="170">
        <v>0</v>
      </c>
      <c r="U46" s="153">
        <v>840.88599999999997</v>
      </c>
      <c r="V46" s="162">
        <f t="shared" si="26"/>
        <v>840.88599999999997</v>
      </c>
      <c r="W46" s="152">
        <v>97.68</v>
      </c>
      <c r="X46" s="153">
        <v>241.56</v>
      </c>
      <c r="Y46" s="154">
        <f t="shared" si="6"/>
        <v>339.24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27"/>
        <v>316.05500000000001</v>
      </c>
      <c r="AG46" s="166">
        <f t="shared" si="28"/>
        <v>3402.3883199999996</v>
      </c>
      <c r="AH46" s="167">
        <f t="shared" si="11"/>
        <v>3718.4433199999994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24"/>
        <v>498.97803999999979</v>
      </c>
      <c r="K47" s="155">
        <v>49</v>
      </c>
      <c r="L47" s="156">
        <v>274.26671999999996</v>
      </c>
      <c r="M47" s="157">
        <f t="shared" si="2"/>
        <v>323.26671999999996</v>
      </c>
      <c r="N47" s="155"/>
      <c r="O47" s="156"/>
      <c r="P47" s="168">
        <f t="shared" si="25"/>
        <v>0</v>
      </c>
      <c r="Q47" s="170">
        <v>31.75</v>
      </c>
      <c r="R47" s="153">
        <v>689.30400000000009</v>
      </c>
      <c r="S47" s="162">
        <f t="shared" si="4"/>
        <v>721.05400000000009</v>
      </c>
      <c r="T47" s="170">
        <v>0</v>
      </c>
      <c r="U47" s="153">
        <v>1137.6785</v>
      </c>
      <c r="V47" s="162">
        <f t="shared" si="26"/>
        <v>1137.6785</v>
      </c>
      <c r="W47" s="152">
        <v>142.82400000000001</v>
      </c>
      <c r="X47" s="153">
        <v>232.84800000000001</v>
      </c>
      <c r="Y47" s="154">
        <f t="shared" si="6"/>
        <v>375.67200000000003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27"/>
        <v>444.94900000000001</v>
      </c>
      <c r="AG47" s="166">
        <f t="shared" si="28"/>
        <v>3021.8252599999996</v>
      </c>
      <c r="AH47" s="167">
        <f t="shared" si="11"/>
        <v>3466.7742599999997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24"/>
        <v>736.787645</v>
      </c>
      <c r="K48" s="155">
        <v>51.94</v>
      </c>
      <c r="L48" s="156">
        <v>98</v>
      </c>
      <c r="M48" s="157">
        <f t="shared" si="2"/>
        <v>149.94</v>
      </c>
      <c r="N48" s="155"/>
      <c r="O48" s="156"/>
      <c r="P48" s="168">
        <f t="shared" si="25"/>
        <v>0</v>
      </c>
      <c r="Q48" s="170">
        <v>42.25</v>
      </c>
      <c r="R48" s="153">
        <v>601.92000000000007</v>
      </c>
      <c r="S48" s="162">
        <f t="shared" si="4"/>
        <v>644.17000000000007</v>
      </c>
      <c r="T48" s="170">
        <v>0</v>
      </c>
      <c r="U48" s="153">
        <v>1286.3862499999998</v>
      </c>
      <c r="V48" s="162">
        <f t="shared" si="26"/>
        <v>1286.3862499999998</v>
      </c>
      <c r="W48" s="152">
        <v>96.623999999999995</v>
      </c>
      <c r="X48" s="153">
        <v>202.488</v>
      </c>
      <c r="Y48" s="154">
        <f t="shared" si="6"/>
        <v>299.11199999999997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27"/>
        <v>521.43899999999996</v>
      </c>
      <c r="AG48" s="166">
        <f t="shared" si="28"/>
        <v>3006.5818949999998</v>
      </c>
      <c r="AH48" s="167">
        <f t="shared" si="11"/>
        <v>3528.0208949999997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24"/>
        <v>455.73467500000004</v>
      </c>
      <c r="K49" s="155">
        <v>0</v>
      </c>
      <c r="L49" s="156">
        <v>0</v>
      </c>
      <c r="M49" s="157">
        <f t="shared" si="2"/>
        <v>0</v>
      </c>
      <c r="N49" s="155"/>
      <c r="O49" s="156"/>
      <c r="P49" s="168">
        <f t="shared" si="25"/>
        <v>0</v>
      </c>
      <c r="Q49" s="170">
        <v>0</v>
      </c>
      <c r="R49" s="153">
        <v>258.72000000000003</v>
      </c>
      <c r="S49" s="162">
        <f t="shared" si="4"/>
        <v>258.72000000000003</v>
      </c>
      <c r="T49" s="170">
        <v>0</v>
      </c>
      <c r="U49" s="153">
        <v>1490.4585</v>
      </c>
      <c r="V49" s="162">
        <f t="shared" si="26"/>
        <v>1490.4585</v>
      </c>
      <c r="W49" s="152">
        <v>34.847999999999999</v>
      </c>
      <c r="X49" s="153">
        <v>155.232</v>
      </c>
      <c r="Y49" s="154">
        <f t="shared" si="6"/>
        <v>190.07999999999998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29">AC49+AD49</f>
        <v>0</v>
      </c>
      <c r="AF49" s="165">
        <f t="shared" si="27"/>
        <v>243.28549999999996</v>
      </c>
      <c r="AG49" s="166">
        <f t="shared" si="28"/>
        <v>2464.8651749999999</v>
      </c>
      <c r="AH49" s="167">
        <f t="shared" si="11"/>
        <v>2708.1506749999999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24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25"/>
        <v>5.08</v>
      </c>
      <c r="Q50" s="170">
        <v>0</v>
      </c>
      <c r="R50" s="153">
        <v>52.800000000000004</v>
      </c>
      <c r="S50" s="162">
        <f t="shared" si="4"/>
        <v>52.800000000000004</v>
      </c>
      <c r="T50" s="170">
        <v>0</v>
      </c>
      <c r="U50" s="153">
        <v>1086.885</v>
      </c>
      <c r="V50" s="162">
        <f t="shared" si="26"/>
        <v>1086.885</v>
      </c>
      <c r="W50" s="152">
        <v>15.84</v>
      </c>
      <c r="X50" s="153">
        <v>85.536000000000001</v>
      </c>
      <c r="Y50" s="154">
        <f t="shared" si="6"/>
        <v>101.376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29"/>
        <v>0</v>
      </c>
      <c r="AF50" s="165">
        <f t="shared" si="27"/>
        <v>329.21499999999997</v>
      </c>
      <c r="AG50" s="166">
        <f t="shared" si="28"/>
        <v>2224.309565</v>
      </c>
      <c r="AH50" s="167">
        <f t="shared" si="11"/>
        <v>2553.5245650000002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24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25"/>
        <v>5.08</v>
      </c>
      <c r="Q51" s="170">
        <v>0</v>
      </c>
      <c r="R51" s="153">
        <v>10.56</v>
      </c>
      <c r="S51" s="162">
        <f t="shared" si="4"/>
        <v>10.56</v>
      </c>
      <c r="T51" s="170">
        <v>0</v>
      </c>
      <c r="U51" s="153">
        <v>604.43849999999998</v>
      </c>
      <c r="V51" s="162">
        <f t="shared" si="26"/>
        <v>604.43849999999998</v>
      </c>
      <c r="W51" s="152">
        <v>10.56</v>
      </c>
      <c r="X51" s="153">
        <v>51.216000000000001</v>
      </c>
      <c r="Y51" s="154">
        <f t="shared" si="6"/>
        <v>61.776000000000003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29"/>
        <v>0</v>
      </c>
      <c r="AF51" s="165">
        <f t="shared" si="27"/>
        <v>352.17874999999998</v>
      </c>
      <c r="AG51" s="166">
        <f t="shared" si="28"/>
        <v>1172.54511</v>
      </c>
      <c r="AH51" s="167">
        <f t="shared" si="11"/>
        <v>1524.7238600000001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24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25"/>
        <v>5.08</v>
      </c>
      <c r="Q52" s="152">
        <v>0</v>
      </c>
      <c r="R52" s="153">
        <v>26.400000000000002</v>
      </c>
      <c r="S52" s="162">
        <f t="shared" si="4"/>
        <v>26.400000000000002</v>
      </c>
      <c r="T52" s="170">
        <v>0</v>
      </c>
      <c r="U52" s="153">
        <v>1285.2417499999997</v>
      </c>
      <c r="V52" s="162">
        <f t="shared" si="26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29"/>
        <v>0</v>
      </c>
      <c r="AF52" s="165">
        <f t="shared" si="27"/>
        <v>350.50624999999997</v>
      </c>
      <c r="AG52" s="166">
        <f t="shared" si="28"/>
        <v>1766.1744999999999</v>
      </c>
      <c r="AH52" s="167">
        <f t="shared" si="11"/>
        <v>2116.68075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24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26"/>
        <v>1509</v>
      </c>
      <c r="W53" s="152">
        <v>0</v>
      </c>
      <c r="X53" s="153">
        <v>26.4</v>
      </c>
      <c r="Y53" s="154">
        <f t="shared" si="6"/>
        <v>26.4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29"/>
        <v>0</v>
      </c>
      <c r="AF53" s="165">
        <f t="shared" si="27"/>
        <v>491.52499999999998</v>
      </c>
      <c r="AG53" s="166">
        <f t="shared" si="28"/>
        <v>2456.3045000000002</v>
      </c>
      <c r="AH53" s="167">
        <f t="shared" si="11"/>
        <v>2947.8295000000003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24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26"/>
        <v>1523.75</v>
      </c>
      <c r="W54" s="152">
        <v>0</v>
      </c>
      <c r="X54" s="153">
        <v>15.84</v>
      </c>
      <c r="Y54" s="154">
        <f t="shared" si="6"/>
        <v>15.84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29"/>
        <v>0</v>
      </c>
      <c r="AF54" s="165">
        <f t="shared" si="27"/>
        <v>445.57500000000005</v>
      </c>
      <c r="AG54" s="166">
        <f t="shared" si="28"/>
        <v>2396.0860000000002</v>
      </c>
      <c r="AH54" s="167">
        <f t="shared" si="11"/>
        <v>2841.6610000000001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24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30">Q55+R55</f>
        <v>21.12</v>
      </c>
      <c r="T55" s="160">
        <v>0</v>
      </c>
      <c r="U55" s="180">
        <v>444.75</v>
      </c>
      <c r="V55" s="154">
        <f t="shared" si="26"/>
        <v>444.75</v>
      </c>
      <c r="W55" s="152">
        <v>0</v>
      </c>
      <c r="X55" s="153">
        <v>15.84</v>
      </c>
      <c r="Y55" s="154">
        <f t="shared" si="6"/>
        <v>15.84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29"/>
        <v>0</v>
      </c>
      <c r="AF55" s="165">
        <f t="shared" si="27"/>
        <v>503.89375000000001</v>
      </c>
      <c r="AG55" s="166">
        <f t="shared" si="28"/>
        <v>1314.6493</v>
      </c>
      <c r="AH55" s="167">
        <f t="shared" si="11"/>
        <v>1818.54305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24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25"/>
        <v>5.08</v>
      </c>
      <c r="Q56" s="152"/>
      <c r="R56" s="153">
        <v>15.84</v>
      </c>
      <c r="S56" s="162">
        <f t="shared" si="30"/>
        <v>15.84</v>
      </c>
      <c r="T56" s="160">
        <v>0</v>
      </c>
      <c r="U56" s="180">
        <v>279</v>
      </c>
      <c r="V56" s="154">
        <f t="shared" si="26"/>
        <v>279</v>
      </c>
      <c r="W56" s="152">
        <v>0</v>
      </c>
      <c r="X56" s="153">
        <v>5.28</v>
      </c>
      <c r="Y56" s="154">
        <f t="shared" si="6"/>
        <v>5.28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29"/>
        <v>0</v>
      </c>
      <c r="AF56" s="165">
        <f t="shared" si="27"/>
        <v>488.73124999999999</v>
      </c>
      <c r="AG56" s="166">
        <f t="shared" si="28"/>
        <v>1301.3492500000002</v>
      </c>
      <c r="AH56" s="167">
        <f t="shared" si="11"/>
        <v>1790.0805000000003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24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25"/>
        <v>0</v>
      </c>
      <c r="Q57" s="152"/>
      <c r="R57" s="153">
        <v>0</v>
      </c>
      <c r="S57" s="162">
        <f t="shared" si="30"/>
        <v>0</v>
      </c>
      <c r="T57" s="160">
        <v>0</v>
      </c>
      <c r="U57" s="180">
        <v>799</v>
      </c>
      <c r="V57" s="154">
        <f t="shared" si="26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29"/>
        <v>0</v>
      </c>
      <c r="AF57" s="165">
        <f t="shared" si="27"/>
        <v>514.93124999999998</v>
      </c>
      <c r="AG57" s="166">
        <f t="shared" si="28"/>
        <v>1808.9778000000001</v>
      </c>
      <c r="AH57" s="167">
        <f t="shared" si="11"/>
        <v>2323.9090500000002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24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25"/>
        <v>0</v>
      </c>
      <c r="Q58" s="152"/>
      <c r="R58" s="153">
        <v>0</v>
      </c>
      <c r="S58" s="162">
        <f t="shared" si="30"/>
        <v>0</v>
      </c>
      <c r="T58" s="160">
        <v>0</v>
      </c>
      <c r="U58" s="180">
        <v>1338</v>
      </c>
      <c r="V58" s="154">
        <f t="shared" si="26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29"/>
        <v>0</v>
      </c>
      <c r="AF58" s="165">
        <f t="shared" si="27"/>
        <v>409.41250000000002</v>
      </c>
      <c r="AG58" s="166">
        <f t="shared" si="28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24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25"/>
        <v>0</v>
      </c>
      <c r="Q59" s="155"/>
      <c r="R59" s="156">
        <v>0</v>
      </c>
      <c r="S59" s="168">
        <f t="shared" si="30"/>
        <v>0</v>
      </c>
      <c r="T59" s="160">
        <v>0</v>
      </c>
      <c r="U59" s="180">
        <v>1205.25</v>
      </c>
      <c r="V59" s="154">
        <f t="shared" si="26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29"/>
        <v>0</v>
      </c>
      <c r="AF59" s="165">
        <f t="shared" si="27"/>
        <v>481.66874999999999</v>
      </c>
      <c r="AG59" s="166">
        <f t="shared" si="28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24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25"/>
        <v>0</v>
      </c>
      <c r="Q60" s="181"/>
      <c r="R60" s="182">
        <v>0</v>
      </c>
      <c r="S60" s="183">
        <f t="shared" si="30"/>
        <v>0</v>
      </c>
      <c r="T60" s="160">
        <v>0</v>
      </c>
      <c r="U60" s="186">
        <v>630.5</v>
      </c>
      <c r="V60" s="187">
        <f t="shared" si="26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29"/>
        <v>0</v>
      </c>
      <c r="AF60" s="194">
        <f t="shared" si="27"/>
        <v>471.85</v>
      </c>
      <c r="AG60" s="195">
        <f t="shared" si="28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31">SUM(B9:B60)</f>
        <v>6912.875</v>
      </c>
      <c r="C61" s="196">
        <f t="shared" si="31"/>
        <v>7008.375</v>
      </c>
      <c r="D61" s="197">
        <f t="shared" si="31"/>
        <v>13921.25</v>
      </c>
      <c r="E61" s="196">
        <f t="shared" si="31"/>
        <v>2434.2749999999996</v>
      </c>
      <c r="F61" s="196">
        <f t="shared" si="31"/>
        <v>18146.014843750003</v>
      </c>
      <c r="G61" s="197">
        <f t="shared" si="31"/>
        <v>20580.289843749997</v>
      </c>
      <c r="H61" s="196">
        <v>0</v>
      </c>
      <c r="I61" s="197">
        <f t="shared" si="31"/>
        <v>10059.61944</v>
      </c>
      <c r="J61" s="197">
        <f t="shared" si="31"/>
        <v>10059.61944</v>
      </c>
      <c r="K61" s="196">
        <f t="shared" si="31"/>
        <v>3870.3102368000004</v>
      </c>
      <c r="L61" s="197">
        <f t="shared" si="31"/>
        <v>7563.9593599999998</v>
      </c>
      <c r="M61" s="196">
        <f t="shared" si="31"/>
        <v>11434.269596799997</v>
      </c>
      <c r="N61" s="196">
        <f t="shared" si="31"/>
        <v>0</v>
      </c>
      <c r="O61" s="196">
        <f t="shared" si="31"/>
        <v>35.559999999999995</v>
      </c>
      <c r="P61" s="197">
        <f t="shared" si="31"/>
        <v>35.559999999999995</v>
      </c>
      <c r="Q61" s="196">
        <f t="shared" si="31"/>
        <v>5528.2400000000007</v>
      </c>
      <c r="R61" s="196">
        <f t="shared" si="31"/>
        <v>54390.865333180103</v>
      </c>
      <c r="S61" s="197">
        <f t="shared" si="31"/>
        <v>59919.105333180109</v>
      </c>
      <c r="T61" s="196">
        <f t="shared" si="31"/>
        <v>0</v>
      </c>
      <c r="U61" s="196">
        <f t="shared" si="31"/>
        <v>24203.892000000003</v>
      </c>
      <c r="V61" s="197">
        <f t="shared" si="31"/>
        <v>24203.892000000003</v>
      </c>
      <c r="W61" s="196">
        <f t="shared" si="31"/>
        <v>6096.8160000000016</v>
      </c>
      <c r="X61" s="196">
        <f t="shared" si="31"/>
        <v>10285.703999999998</v>
      </c>
      <c r="Y61" s="197">
        <f t="shared" si="31"/>
        <v>16382.52</v>
      </c>
      <c r="Z61" s="196">
        <f t="shared" si="31"/>
        <v>0</v>
      </c>
      <c r="AA61" s="196">
        <f t="shared" si="31"/>
        <v>14562.06</v>
      </c>
      <c r="AB61" s="197">
        <f t="shared" si="31"/>
        <v>14683.81</v>
      </c>
      <c r="AC61" s="196">
        <f t="shared" si="31"/>
        <v>0</v>
      </c>
      <c r="AD61" s="196">
        <f t="shared" si="31"/>
        <v>916.02720000000011</v>
      </c>
      <c r="AE61" s="197">
        <f t="shared" si="31"/>
        <v>916.02720000000011</v>
      </c>
      <c r="AF61" s="197">
        <f t="shared" si="31"/>
        <v>24842.516236799991</v>
      </c>
      <c r="AG61" s="197">
        <f t="shared" si="31"/>
        <v>147172.07717693012</v>
      </c>
      <c r="AH61" s="197">
        <f t="shared" si="31"/>
        <v>172014.59341373009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27651.5</v>
      </c>
      <c r="C63" s="203">
        <f>C61*4</f>
        <v>28033.5</v>
      </c>
      <c r="D63" s="203">
        <f t="shared" ref="D63:AH63" si="32">D61*4</f>
        <v>55685</v>
      </c>
      <c r="E63" s="203">
        <f t="shared" si="32"/>
        <v>9737.0999999999985</v>
      </c>
      <c r="F63" s="203">
        <f t="shared" si="32"/>
        <v>72584.059375000012</v>
      </c>
      <c r="G63" s="203">
        <f t="shared" si="32"/>
        <v>82321.159374999988</v>
      </c>
      <c r="H63" s="203">
        <f>H61*4</f>
        <v>0</v>
      </c>
      <c r="I63" s="203">
        <f>I61*4</f>
        <v>40238.477760000002</v>
      </c>
      <c r="J63" s="203">
        <f>J61*4</f>
        <v>40238.477760000002</v>
      </c>
      <c r="K63" s="203">
        <f t="shared" si="32"/>
        <v>15481.240947200002</v>
      </c>
      <c r="L63" s="203">
        <f t="shared" si="32"/>
        <v>30255.837439999999</v>
      </c>
      <c r="M63" s="203">
        <f t="shared" si="32"/>
        <v>45737.078387199988</v>
      </c>
      <c r="N63" s="203">
        <f t="shared" si="32"/>
        <v>0</v>
      </c>
      <c r="O63" s="203">
        <f t="shared" si="32"/>
        <v>142.23999999999998</v>
      </c>
      <c r="P63" s="203">
        <f t="shared" si="32"/>
        <v>142.23999999999998</v>
      </c>
      <c r="Q63" s="203">
        <f t="shared" si="32"/>
        <v>22112.960000000003</v>
      </c>
      <c r="R63" s="203">
        <f t="shared" si="32"/>
        <v>217563.46133272041</v>
      </c>
      <c r="S63" s="203">
        <f t="shared" si="32"/>
        <v>239676.42133272043</v>
      </c>
      <c r="T63" s="203">
        <f t="shared" si="32"/>
        <v>0</v>
      </c>
      <c r="U63" s="203">
        <f t="shared" si="32"/>
        <v>96815.568000000014</v>
      </c>
      <c r="V63" s="203">
        <f t="shared" si="32"/>
        <v>96815.568000000014</v>
      </c>
      <c r="W63" s="203">
        <f t="shared" si="32"/>
        <v>24387.264000000006</v>
      </c>
      <c r="X63" s="203">
        <f t="shared" si="32"/>
        <v>41142.815999999992</v>
      </c>
      <c r="Y63" s="203">
        <f t="shared" si="32"/>
        <v>65530.080000000002</v>
      </c>
      <c r="Z63" s="203">
        <f t="shared" si="32"/>
        <v>0</v>
      </c>
      <c r="AA63" s="203">
        <f t="shared" si="32"/>
        <v>58248.24</v>
      </c>
      <c r="AB63" s="203">
        <f t="shared" si="32"/>
        <v>58735.24</v>
      </c>
      <c r="AC63" s="203">
        <f t="shared" si="32"/>
        <v>0</v>
      </c>
      <c r="AD63" s="203">
        <f t="shared" si="32"/>
        <v>3664.1088000000004</v>
      </c>
      <c r="AE63" s="203">
        <f t="shared" si="32"/>
        <v>3664.1088000000004</v>
      </c>
      <c r="AF63" s="204">
        <f t="shared" si="32"/>
        <v>99370.064947199964</v>
      </c>
      <c r="AG63" s="204">
        <f t="shared" si="32"/>
        <v>588688.30870772048</v>
      </c>
      <c r="AH63" s="204">
        <f t="shared" si="32"/>
        <v>688058.37365492037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62</v>
      </c>
      <c r="M81" s="30"/>
      <c r="N81" s="34"/>
    </row>
    <row r="82" spans="1:17" x14ac:dyDescent="0.2">
      <c r="A82" s="117" t="s">
        <v>65</v>
      </c>
      <c r="M82" s="79"/>
      <c r="N82" s="31"/>
    </row>
    <row r="83" spans="1:17" x14ac:dyDescent="0.2">
      <c r="A83" s="117" t="s">
        <v>64</v>
      </c>
    </row>
    <row r="84" spans="1:17" x14ac:dyDescent="0.2">
      <c r="A84" s="117" t="s">
        <v>59</v>
      </c>
      <c r="J84" s="117"/>
    </row>
    <row r="85" spans="1:17" x14ac:dyDescent="0.2">
      <c r="A85" s="117" t="s">
        <v>66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R24" sqref="R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3" sqref="Q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D31" sqref="D31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2020-05-27T11:28:36Z</dcterms:modified>
</cp:coreProperties>
</file>