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6EBCA9ED-3662-4500-A362-C0B375701C5E}" xr6:coauthVersionLast="45" xr6:coauthVersionMax="45" xr10:uidLastSave="{00000000-0000-0000-0000-000000000000}"/>
  <bookViews>
    <workbookView xWindow="3510" yWindow="1500" windowWidth="21600" windowHeight="14700" tabRatio="75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Y38" i="1"/>
  <c r="S38" i="1" l="1"/>
  <c r="J38" i="1" l="1"/>
  <c r="J37" i="1" l="1"/>
  <c r="S36" i="1" l="1"/>
  <c r="J36" i="1" l="1"/>
  <c r="J35" i="1" l="1"/>
  <c r="S34" i="1" l="1"/>
  <c r="S33" i="1" l="1"/>
  <c r="J34" i="1" l="1"/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Q58" i="3"/>
  <c r="AP58" i="3"/>
  <c r="AO58" i="3"/>
  <c r="AN58" i="3"/>
  <c r="AM58" i="3"/>
  <c r="AL58" i="3"/>
  <c r="AJ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G58" i="3"/>
  <c r="F58" i="3"/>
  <c r="E58" i="3"/>
  <c r="D58" i="3"/>
  <c r="C58" i="3"/>
  <c r="B58" i="3"/>
  <c r="BL57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6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T55" i="3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BL53" i="3" s="1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BL52" i="3" s="1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BL51" i="3" s="1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BL50" i="3" s="1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BL49" i="3" s="1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BL48" i="3" s="1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BL46" i="3" s="1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BL45" i="3" s="1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BL44" i="3" s="1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BL42" i="3" s="1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BL41" i="3" s="1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C57" i="2"/>
  <c r="AC59" i="2" s="1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D55" i="2"/>
  <c r="AI54" i="2"/>
  <c r="AH54" i="2"/>
  <c r="AJ54" i="2" s="1"/>
  <c r="AD54" i="2"/>
  <c r="AI53" i="2"/>
  <c r="AH53" i="2"/>
  <c r="AD53" i="2"/>
  <c r="AI52" i="2"/>
  <c r="AH52" i="2"/>
  <c r="AJ52" i="2" s="1"/>
  <c r="AD52" i="2"/>
  <c r="AD57" i="2" s="1"/>
  <c r="AD59" i="2" s="1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V65" i="1"/>
  <c r="AL63" i="1"/>
  <c r="AK63" i="1"/>
  <c r="AJ63" i="1"/>
  <c r="AE63" i="1"/>
  <c r="AD63" i="1"/>
  <c r="AC63" i="1"/>
  <c r="Z63" i="1"/>
  <c r="V63" i="1"/>
  <c r="U63" i="1"/>
  <c r="T63" i="1"/>
  <c r="P63" i="1"/>
  <c r="O63" i="1"/>
  <c r="N63" i="1"/>
  <c r="H63" i="1"/>
  <c r="D63" i="1"/>
  <c r="C63" i="1"/>
  <c r="B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V61" i="1"/>
  <c r="U61" i="1"/>
  <c r="T61" i="1"/>
  <c r="R61" i="1"/>
  <c r="R63" i="1" s="1"/>
  <c r="Q61" i="1"/>
  <c r="Q63" i="1" s="1"/>
  <c r="P61" i="1"/>
  <c r="O61" i="1"/>
  <c r="N61" i="1"/>
  <c r="L61" i="1"/>
  <c r="L63" i="1" s="1"/>
  <c r="K61" i="1"/>
  <c r="K63" i="1" s="1"/>
  <c r="J61" i="1"/>
  <c r="J63" i="1" s="1"/>
  <c r="I61" i="1"/>
  <c r="I63" i="1" s="1"/>
  <c r="F61" i="1"/>
  <c r="F63" i="1" s="1"/>
  <c r="E61" i="1"/>
  <c r="E63" i="1" s="1"/>
  <c r="D61" i="1"/>
  <c r="C61" i="1"/>
  <c r="B61" i="1"/>
  <c r="AH60" i="1"/>
  <c r="AG60" i="1"/>
  <c r="AF60" i="1"/>
  <c r="AE60" i="1"/>
  <c r="AB60" i="1"/>
  <c r="Y60" i="1"/>
  <c r="V60" i="1"/>
  <c r="S60" i="1"/>
  <c r="P60" i="1"/>
  <c r="M60" i="1"/>
  <c r="J60" i="1"/>
  <c r="G60" i="1"/>
  <c r="D60" i="1"/>
  <c r="AH59" i="1"/>
  <c r="AG59" i="1"/>
  <c r="AF59" i="1"/>
  <c r="AE59" i="1"/>
  <c r="AB59" i="1"/>
  <c r="Y59" i="1"/>
  <c r="V59" i="1"/>
  <c r="S59" i="1"/>
  <c r="P59" i="1"/>
  <c r="M59" i="1"/>
  <c r="J59" i="1"/>
  <c r="G59" i="1"/>
  <c r="D59" i="1"/>
  <c r="AH58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J50" i="1"/>
  <c r="G50" i="1"/>
  <c r="D50" i="1"/>
  <c r="AG49" i="1"/>
  <c r="AF49" i="1"/>
  <c r="AE49" i="1"/>
  <c r="AB49" i="1"/>
  <c r="Y49" i="1"/>
  <c r="V49" i="1"/>
  <c r="S49" i="1"/>
  <c r="P49" i="1"/>
  <c r="M49" i="1"/>
  <c r="J49" i="1"/>
  <c r="G49" i="1"/>
  <c r="D49" i="1"/>
  <c r="AG48" i="1"/>
  <c r="AF48" i="1"/>
  <c r="AE48" i="1"/>
  <c r="AB48" i="1"/>
  <c r="Y48" i="1"/>
  <c r="V48" i="1"/>
  <c r="S48" i="1"/>
  <c r="P48" i="1"/>
  <c r="M48" i="1"/>
  <c r="J48" i="1"/>
  <c r="G48" i="1"/>
  <c r="D48" i="1"/>
  <c r="AG47" i="1"/>
  <c r="AF47" i="1"/>
  <c r="AE47" i="1"/>
  <c r="AB47" i="1"/>
  <c r="Y47" i="1"/>
  <c r="V47" i="1"/>
  <c r="S47" i="1"/>
  <c r="P47" i="1"/>
  <c r="M47" i="1"/>
  <c r="J47" i="1"/>
  <c r="G47" i="1"/>
  <c r="D47" i="1"/>
  <c r="AG46" i="1"/>
  <c r="AF46" i="1"/>
  <c r="AE46" i="1"/>
  <c r="AB46" i="1"/>
  <c r="Y46" i="1"/>
  <c r="V46" i="1"/>
  <c r="S46" i="1"/>
  <c r="P46" i="1"/>
  <c r="M46" i="1"/>
  <c r="J46" i="1"/>
  <c r="G46" i="1"/>
  <c r="D46" i="1"/>
  <c r="AG45" i="1"/>
  <c r="AF45" i="1"/>
  <c r="AE45" i="1"/>
  <c r="AB45" i="1"/>
  <c r="Y45" i="1"/>
  <c r="V45" i="1"/>
  <c r="S45" i="1"/>
  <c r="P45" i="1"/>
  <c r="M45" i="1"/>
  <c r="J45" i="1"/>
  <c r="G45" i="1"/>
  <c r="D45" i="1"/>
  <c r="AG44" i="1"/>
  <c r="AF44" i="1"/>
  <c r="AE44" i="1"/>
  <c r="AB44" i="1"/>
  <c r="Y44" i="1"/>
  <c r="V44" i="1"/>
  <c r="S44" i="1"/>
  <c r="P44" i="1"/>
  <c r="M44" i="1"/>
  <c r="J44" i="1"/>
  <c r="G44" i="1"/>
  <c r="D44" i="1"/>
  <c r="AG43" i="1"/>
  <c r="AF43" i="1"/>
  <c r="AE43" i="1"/>
  <c r="AB43" i="1"/>
  <c r="Y43" i="1"/>
  <c r="V43" i="1"/>
  <c r="S43" i="1"/>
  <c r="P43" i="1"/>
  <c r="M43" i="1"/>
  <c r="J43" i="1"/>
  <c r="G43" i="1"/>
  <c r="D43" i="1"/>
  <c r="AG42" i="1"/>
  <c r="AF42" i="1"/>
  <c r="AE42" i="1"/>
  <c r="AB42" i="1"/>
  <c r="Y42" i="1"/>
  <c r="V42" i="1"/>
  <c r="S42" i="1"/>
  <c r="P42" i="1"/>
  <c r="M42" i="1"/>
  <c r="J42" i="1"/>
  <c r="G42" i="1"/>
  <c r="D42" i="1"/>
  <c r="AG41" i="1"/>
  <c r="AF41" i="1"/>
  <c r="AE41" i="1"/>
  <c r="AB41" i="1"/>
  <c r="Y41" i="1"/>
  <c r="V41" i="1"/>
  <c r="S41" i="1"/>
  <c r="P41" i="1"/>
  <c r="M41" i="1"/>
  <c r="J41" i="1"/>
  <c r="G41" i="1"/>
  <c r="D41" i="1"/>
  <c r="AG40" i="1"/>
  <c r="AF40" i="1"/>
  <c r="AE40" i="1"/>
  <c r="AB40" i="1"/>
  <c r="Y40" i="1"/>
  <c r="V40" i="1"/>
  <c r="S40" i="1"/>
  <c r="P40" i="1"/>
  <c r="M40" i="1"/>
  <c r="J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V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P36" i="1"/>
  <c r="M36" i="1"/>
  <c r="G36" i="1"/>
  <c r="D36" i="1"/>
  <c r="AG35" i="1"/>
  <c r="AF35" i="1"/>
  <c r="AE35" i="1"/>
  <c r="AB35" i="1"/>
  <c r="Y35" i="1"/>
  <c r="V35" i="1"/>
  <c r="S35" i="1"/>
  <c r="P35" i="1"/>
  <c r="M35" i="1"/>
  <c r="G35" i="1"/>
  <c r="D35" i="1"/>
  <c r="AG34" i="1"/>
  <c r="AF34" i="1"/>
  <c r="AE34" i="1"/>
  <c r="AB34" i="1"/>
  <c r="Y34" i="1"/>
  <c r="V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F18" i="1"/>
  <c r="AE18" i="1"/>
  <c r="AB18" i="1"/>
  <c r="Y18" i="1"/>
  <c r="V18" i="1"/>
  <c r="S18" i="1"/>
  <c r="P18" i="1"/>
  <c r="M18" i="1"/>
  <c r="J18" i="1"/>
  <c r="G18" i="1"/>
  <c r="D18" i="1"/>
  <c r="AG17" i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E16" i="1"/>
  <c r="AB16" i="1"/>
  <c r="Y16" i="1"/>
  <c r="V16" i="1"/>
  <c r="S16" i="1"/>
  <c r="P16" i="1"/>
  <c r="M16" i="1"/>
  <c r="J16" i="1"/>
  <c r="G16" i="1"/>
  <c r="D16" i="1"/>
  <c r="AG15" i="1"/>
  <c r="AF15" i="1"/>
  <c r="AE15" i="1"/>
  <c r="AB15" i="1"/>
  <c r="Y15" i="1"/>
  <c r="V15" i="1"/>
  <c r="S15" i="1"/>
  <c r="P15" i="1"/>
  <c r="M15" i="1"/>
  <c r="J15" i="1"/>
  <c r="G15" i="1"/>
  <c r="D15" i="1"/>
  <c r="AG14" i="1"/>
  <c r="AF14" i="1"/>
  <c r="AE14" i="1"/>
  <c r="AB14" i="1"/>
  <c r="Y14" i="1"/>
  <c r="V14" i="1"/>
  <c r="S14" i="1"/>
  <c r="P14" i="1"/>
  <c r="M14" i="1"/>
  <c r="J14" i="1"/>
  <c r="G14" i="1"/>
  <c r="D14" i="1"/>
  <c r="AG13" i="1"/>
  <c r="AF13" i="1"/>
  <c r="AE13" i="1"/>
  <c r="AB13" i="1"/>
  <c r="Y13" i="1"/>
  <c r="V13" i="1"/>
  <c r="S13" i="1"/>
  <c r="P13" i="1"/>
  <c r="M13" i="1"/>
  <c r="J13" i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G10" i="1"/>
  <c r="AH10" i="1" s="1"/>
  <c r="AF10" i="1"/>
  <c r="AE10" i="1"/>
  <c r="AB10" i="1"/>
  <c r="Y10" i="1"/>
  <c r="V10" i="1"/>
  <c r="S10" i="1"/>
  <c r="P10" i="1"/>
  <c r="M10" i="1"/>
  <c r="J10" i="1"/>
  <c r="G10" i="1"/>
  <c r="D10" i="1"/>
  <c r="AG9" i="1"/>
  <c r="AH9" i="1" s="1"/>
  <c r="AF9" i="1"/>
  <c r="AE9" i="1"/>
  <c r="AB9" i="1"/>
  <c r="Y9" i="1"/>
  <c r="V9" i="1"/>
  <c r="S9" i="1"/>
  <c r="P9" i="1"/>
  <c r="M9" i="1"/>
  <c r="J9" i="1"/>
  <c r="G9" i="1"/>
  <c r="D9" i="1"/>
  <c r="AJ53" i="2" l="1"/>
  <c r="AI57" i="2"/>
  <c r="AI59" i="2" s="1"/>
  <c r="AJ55" i="2"/>
  <c r="M61" i="1"/>
  <c r="M63" i="1" s="1"/>
  <c r="AH13" i="1"/>
  <c r="AH14" i="1"/>
  <c r="AH17" i="1"/>
  <c r="AH18" i="1"/>
  <c r="AH15" i="1"/>
  <c r="AH16" i="1"/>
  <c r="AH58" i="3"/>
  <c r="BL54" i="3"/>
  <c r="BL55" i="3"/>
  <c r="AB61" i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AH24" i="1"/>
  <c r="M58" i="3"/>
  <c r="AH28" i="1"/>
  <c r="AF61" i="1"/>
  <c r="AF63" i="1" s="1"/>
  <c r="AJ57" i="2"/>
  <c r="AJ59" i="2" s="1"/>
  <c r="AH57" i="2"/>
  <c r="AH59" i="2" s="1"/>
  <c r="AG61" i="1"/>
  <c r="AG63" i="1" s="1"/>
  <c r="BL58" i="3" l="1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<sst xmlns="http://schemas.openxmlformats.org/spreadsheetml/2006/main" count="217" uniqueCount="71">
  <si>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</si>
  <si>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</si>
  <si>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</si>
  <si>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</si>
  <si>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</si>
  <si>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</si>
  <si>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</si>
  <si>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</si>
  <si>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</si>
  <si>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</si>
  <si>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</si>
  <si>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</si>
  <si>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</si>
  <si>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</si>
  <si>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</si>
  <si>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</si>
  <si>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</si>
  <si>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</si>
  <si>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</si>
  <si>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</si>
  <si>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</si>
  <si>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</si>
  <si>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</si>
  <si>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</si>
  <si>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</si>
  <si>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</si>
  <si>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</si>
  <si>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</si>
  <si>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</si>
  <si>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</si>
  <si>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</si>
  <si>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</si>
  <si>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</si>
  <si>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</si>
  <si>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</si>
  <si>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</si>
  <si>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</si>
  <si>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</si>
  <si>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</si>
  <si>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</si>
  <si>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</si>
  <si>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</si>
  <si>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</si>
  <si>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</si>
  <si>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</si>
  <si>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</si>
  <si>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</si>
  <si>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</si>
  <si>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</si>
  <si>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</si>
  <si>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</si>
  <si>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</si>
  <si>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</si>
  <si>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</si>
  <si>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</si>
  <si>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</si>
  <si>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</si>
  <si>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</si>
  <si>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</si>
  <si>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</si>
  <si>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</si>
  <si>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</si>
  <si>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</si>
  <si>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</si>
  <si>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</si>
  <si>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</si>
  <si>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</si>
  <si>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</si>
  <si>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</si>
  <si>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2020 Projected (in black) and actual supply (in colour) of avocados to the European market ('000 4 kg cartons) [updated 10/7/2020]</t>
  </si>
  <si>
    <t>Comparison of estimates and actual shipments to Europe in 2020 (Updated 10/7/2020)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</si>
</sst>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10/7/2020)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249.21600000000001</c:v>
                </c:pt>
                <c:pt idx="26">
                  <c:v>244.2</c:v>
                </c:pt>
                <c:pt idx="27">
                  <c:v>260.83199999999999</c:v>
                </c:pt>
                <c:pt idx="28">
                  <c:v>204.5</c:v>
                </c:pt>
                <c:pt idx="29">
                  <c:v>207</c:v>
                </c:pt>
                <c:pt idx="30">
                  <c:v>279.83999999999997</c:v>
                </c:pt>
                <c:pt idx="31">
                  <c:v>198</c:v>
                </c:pt>
                <c:pt idx="32">
                  <c:v>227.04</c:v>
                </c:pt>
                <c:pt idx="33">
                  <c:v>158.4</c:v>
                </c:pt>
                <c:pt idx="34">
                  <c:v>137.28</c:v>
                </c:pt>
                <c:pt idx="35">
                  <c:v>126.72</c:v>
                </c:pt>
                <c:pt idx="36">
                  <c:v>109.56</c:v>
                </c:pt>
                <c:pt idx="37">
                  <c:v>106.92</c:v>
                </c:pt>
                <c:pt idx="38">
                  <c:v>129.36000000000001</c:v>
                </c:pt>
                <c:pt idx="39">
                  <c:v>60.72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425.30399999999997</c:v>
                </c:pt>
                <c:pt idx="22">
                  <c:v>450.91199999999998</c:v>
                </c:pt>
                <c:pt idx="23">
                  <c:v>299.904</c:v>
                </c:pt>
                <c:pt idx="24">
                  <c:v>305.976</c:v>
                </c:pt>
                <c:pt idx="25">
                  <c:v>273.50400000000002</c:v>
                </c:pt>
                <c:pt idx="26">
                  <c:v>232.32</c:v>
                </c:pt>
                <c:pt idx="27">
                  <c:v>266.64</c:v>
                </c:pt>
                <c:pt idx="28">
                  <c:v>274.56</c:v>
                </c:pt>
                <c:pt idx="29">
                  <c:v>330</c:v>
                </c:pt>
                <c:pt idx="30">
                  <c:v>366.96</c:v>
                </c:pt>
                <c:pt idx="31">
                  <c:v>372.24</c:v>
                </c:pt>
                <c:pt idx="32">
                  <c:v>349.8</c:v>
                </c:pt>
                <c:pt idx="33">
                  <c:v>318.12</c:v>
                </c:pt>
                <c:pt idx="34">
                  <c:v>285.12</c:v>
                </c:pt>
                <c:pt idx="35">
                  <c:v>293.04000000000002</c:v>
                </c:pt>
                <c:pt idx="36">
                  <c:v>240.24</c:v>
                </c:pt>
                <c:pt idx="37">
                  <c:v>211.2</c:v>
                </c:pt>
                <c:pt idx="38">
                  <c:v>183.21600000000001</c:v>
                </c:pt>
                <c:pt idx="39">
                  <c:v>184.8</c:v>
                </c:pt>
                <c:pt idx="40">
                  <c:v>126.72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485.49599999999998</c:v>
                </c:pt>
                <c:pt idx="12">
                  <c:v>467.28</c:v>
                </c:pt>
                <c:pt idx="13">
                  <c:v>404.18400000000003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380.68799999999999</c:v>
                </c:pt>
                <c:pt idx="18">
                  <c:v>374.61599999999999</c:v>
                </c:pt>
                <c:pt idx="19">
                  <c:v>490.512</c:v>
                </c:pt>
                <c:pt idx="20">
                  <c:v>375.67200000000003</c:v>
                </c:pt>
                <c:pt idx="21">
                  <c:v>305.976</c:v>
                </c:pt>
                <c:pt idx="22">
                  <c:v>275.61599999999999</c:v>
                </c:pt>
                <c:pt idx="23">
                  <c:v>343.99200000000002</c:v>
                </c:pt>
                <c:pt idx="24">
                  <c:v>301.75</c:v>
                </c:pt>
                <c:pt idx="25">
                  <c:v>275.5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2125.2000000000003</c:v>
                </c:pt>
                <c:pt idx="24">
                  <c:v>2307.096</c:v>
                </c:pt>
                <c:pt idx="25">
                  <c:v>1974.192</c:v>
                </c:pt>
                <c:pt idx="26">
                  <c:v>2347.752</c:v>
                </c:pt>
                <c:pt idx="27">
                  <c:v>2395.2719999999999</c:v>
                </c:pt>
                <c:pt idx="28">
                  <c:v>2363.5920000000001</c:v>
                </c:pt>
                <c:pt idx="29">
                  <c:v>2005.8720000000001</c:v>
                </c:pt>
                <c:pt idx="30">
                  <c:v>1905.5519999999999</c:v>
                </c:pt>
                <c:pt idx="31">
                  <c:v>1842.192</c:v>
                </c:pt>
                <c:pt idx="32">
                  <c:v>1837.44</c:v>
                </c:pt>
                <c:pt idx="33">
                  <c:v>1114.0800000000002</c:v>
                </c:pt>
                <c:pt idx="34">
                  <c:v>564.96</c:v>
                </c:pt>
                <c:pt idx="35">
                  <c:v>496.32000000000005</c:v>
                </c:pt>
                <c:pt idx="36">
                  <c:v>291.98399999999998</c:v>
                </c:pt>
                <c:pt idx="37">
                  <c:v>153.12</c:v>
                </c:pt>
                <c:pt idx="38">
                  <c:v>73.92</c:v>
                </c:pt>
                <c:pt idx="39">
                  <c:v>89.76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84.48</c:v>
                </c:pt>
                <c:pt idx="6">
                  <c:v>190.08</c:v>
                </c:pt>
                <c:pt idx="7">
                  <c:v>348.48</c:v>
                </c:pt>
                <c:pt idx="8">
                  <c:v>464.64000000000004</c:v>
                </c:pt>
                <c:pt idx="9">
                  <c:v>566.59680000000003</c:v>
                </c:pt>
                <c:pt idx="10">
                  <c:v>810.48</c:v>
                </c:pt>
                <c:pt idx="11">
                  <c:v>1039.3679999999999</c:v>
                </c:pt>
                <c:pt idx="12">
                  <c:v>1422.96</c:v>
                </c:pt>
                <c:pt idx="13">
                  <c:v>1459.3799999999999</c:v>
                </c:pt>
                <c:pt idx="14">
                  <c:v>1463.3999999999999</c:v>
                </c:pt>
                <c:pt idx="15">
                  <c:v>2236.6212</c:v>
                </c:pt>
                <c:pt idx="16">
                  <c:v>2323.1550000000002</c:v>
                </c:pt>
                <c:pt idx="17">
                  <c:v>3312.5129999999999</c:v>
                </c:pt>
                <c:pt idx="18">
                  <c:v>3200.4929999999999</c:v>
                </c:pt>
                <c:pt idx="19">
                  <c:v>3784.9530000000004</c:v>
                </c:pt>
                <c:pt idx="20">
                  <c:v>3201.7464</c:v>
                </c:pt>
                <c:pt idx="21">
                  <c:v>2700.7200000000003</c:v>
                </c:pt>
                <c:pt idx="22">
                  <c:v>2935.152</c:v>
                </c:pt>
                <c:pt idx="23">
                  <c:v>1984.0655999999999</c:v>
                </c:pt>
                <c:pt idx="24">
                  <c:v>1792.56</c:v>
                </c:pt>
                <c:pt idx="25">
                  <c:v>1758.24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716.76</c:v>
                </c:pt>
                <c:pt idx="22">
                  <c:v>611.16</c:v>
                </c:pt>
                <c:pt idx="23">
                  <c:v>575.25599999999997</c:v>
                </c:pt>
                <c:pt idx="24">
                  <c:v>569.976</c:v>
                </c:pt>
                <c:pt idx="25">
                  <c:v>498.69600000000003</c:v>
                </c:pt>
                <c:pt idx="26">
                  <c:v>512.16</c:v>
                </c:pt>
                <c:pt idx="27">
                  <c:v>464.64</c:v>
                </c:pt>
                <c:pt idx="28">
                  <c:v>501.6</c:v>
                </c:pt>
                <c:pt idx="29">
                  <c:v>488.4</c:v>
                </c:pt>
                <c:pt idx="30">
                  <c:v>504.24</c:v>
                </c:pt>
                <c:pt idx="31">
                  <c:v>498.96000000000004</c:v>
                </c:pt>
                <c:pt idx="32">
                  <c:v>459.36</c:v>
                </c:pt>
                <c:pt idx="33">
                  <c:v>425.04</c:v>
                </c:pt>
                <c:pt idx="34">
                  <c:v>414.48</c:v>
                </c:pt>
                <c:pt idx="35">
                  <c:v>353.76</c:v>
                </c:pt>
                <c:pt idx="36">
                  <c:v>271.92</c:v>
                </c:pt>
                <c:pt idx="37">
                  <c:v>227.04</c:v>
                </c:pt>
                <c:pt idx="38">
                  <c:v>193.77600000000001</c:v>
                </c:pt>
                <c:pt idx="39">
                  <c:v>184.8</c:v>
                </c:pt>
                <c:pt idx="40">
                  <c:v>126.72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521.928</c:v>
                </c:pt>
                <c:pt idx="10">
                  <c:v>560.20800000000008</c:v>
                </c:pt>
                <c:pt idx="11">
                  <c:v>746.06399999999996</c:v>
                </c:pt>
                <c:pt idx="12">
                  <c:v>726.2639999999999</c:v>
                </c:pt>
                <c:pt idx="13">
                  <c:v>591.88800000000003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562.84799999999996</c:v>
                </c:pt>
                <c:pt idx="18">
                  <c:v>601.65599999999995</c:v>
                </c:pt>
                <c:pt idx="19">
                  <c:v>706.2</c:v>
                </c:pt>
                <c:pt idx="20">
                  <c:v>773.52</c:v>
                </c:pt>
                <c:pt idx="21">
                  <c:v>549.91200000000003</c:v>
                </c:pt>
                <c:pt idx="22">
                  <c:v>498.69600000000003</c:v>
                </c:pt>
                <c:pt idx="23">
                  <c:v>604.82400000000007</c:v>
                </c:pt>
                <c:pt idx="24">
                  <c:v>506.25</c:v>
                </c:pt>
                <c:pt idx="25">
                  <c:v>482.5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200.64</c:v>
                </c:pt>
                <c:pt idx="15">
                  <c:v>314.16000000000003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  <c:pt idx="20">
                  <c:v>126.72</c:v>
                </c:pt>
                <c:pt idx="21">
                  <c:v>95.04</c:v>
                </c:pt>
                <c:pt idx="22">
                  <c:v>306.24</c:v>
                </c:pt>
                <c:pt idx="23">
                  <c:v>205.92</c:v>
                </c:pt>
                <c:pt idx="24">
                  <c:v>184.8</c:v>
                </c:pt>
                <c:pt idx="25">
                  <c:v>121.44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2193.7000000000003</c:v>
                </c:pt>
                <c:pt idx="24">
                  <c:v>2375.846</c:v>
                </c:pt>
                <c:pt idx="25">
                  <c:v>2026.942</c:v>
                </c:pt>
                <c:pt idx="26">
                  <c:v>2448.002</c:v>
                </c:pt>
                <c:pt idx="27">
                  <c:v>2493.0219999999999</c:v>
                </c:pt>
                <c:pt idx="28">
                  <c:v>2477.0920000000001</c:v>
                </c:pt>
                <c:pt idx="29">
                  <c:v>2106.1220000000003</c:v>
                </c:pt>
                <c:pt idx="30">
                  <c:v>1984.8019999999999</c:v>
                </c:pt>
                <c:pt idx="31">
                  <c:v>1897.692</c:v>
                </c:pt>
                <c:pt idx="32">
                  <c:v>1932.44</c:v>
                </c:pt>
                <c:pt idx="33">
                  <c:v>1182.8300000000002</c:v>
                </c:pt>
                <c:pt idx="34">
                  <c:v>596.71</c:v>
                </c:pt>
                <c:pt idx="35">
                  <c:v>538.57000000000005</c:v>
                </c:pt>
                <c:pt idx="36">
                  <c:v>291.98399999999998</c:v>
                </c:pt>
                <c:pt idx="37">
                  <c:v>153.12</c:v>
                </c:pt>
                <c:pt idx="38">
                  <c:v>73.92</c:v>
                </c:pt>
                <c:pt idx="39">
                  <c:v>89.76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</c:v>
                </c:pt>
                <c:pt idx="5">
                  <c:v>319.44</c:v>
                </c:pt>
                <c:pt idx="6">
                  <c:v>456.72</c:v>
                </c:pt>
                <c:pt idx="7">
                  <c:v>633.6</c:v>
                </c:pt>
                <c:pt idx="8">
                  <c:v>712.80000000000007</c:v>
                </c:pt>
                <c:pt idx="9">
                  <c:v>790.99680000000001</c:v>
                </c:pt>
                <c:pt idx="10">
                  <c:v>979.44</c:v>
                </c:pt>
                <c:pt idx="11">
                  <c:v>1298.088</c:v>
                </c:pt>
                <c:pt idx="12">
                  <c:v>1713.3600000000001</c:v>
                </c:pt>
                <c:pt idx="13">
                  <c:v>1731.3</c:v>
                </c:pt>
                <c:pt idx="14">
                  <c:v>1664.04</c:v>
                </c:pt>
                <c:pt idx="15">
                  <c:v>2550.7811999999999</c:v>
                </c:pt>
                <c:pt idx="16">
                  <c:v>2555.4750000000004</c:v>
                </c:pt>
                <c:pt idx="17">
                  <c:v>3639.873</c:v>
                </c:pt>
                <c:pt idx="18">
                  <c:v>3424.893</c:v>
                </c:pt>
                <c:pt idx="19">
                  <c:v>3969.7530000000006</c:v>
                </c:pt>
                <c:pt idx="20">
                  <c:v>3328.4663999999998</c:v>
                </c:pt>
                <c:pt idx="21">
                  <c:v>2795.76</c:v>
                </c:pt>
                <c:pt idx="22">
                  <c:v>3241.3919999999998</c:v>
                </c:pt>
                <c:pt idx="23">
                  <c:v>2189.9856</c:v>
                </c:pt>
                <c:pt idx="24">
                  <c:v>1977.36</c:v>
                </c:pt>
                <c:pt idx="25">
                  <c:v>1879.68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10/7/2020)</a:t>
            </a:r>
          </a:p>
        </c:rich>
      </c:tx>
      <c:layout>
        <c:manualLayout>
          <c:xMode val="edge"/>
          <c:yMode val="edge"/>
          <c:x val="0.31986461587182768"/>
          <c:y val="1.2648322360014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1.7500000000000002E-2</c:v>
                </c:pt>
                <c:pt idx="26">
                  <c:v>10.57</c:v>
                </c:pt>
                <c:pt idx="27">
                  <c:v>12.018000000000001</c:v>
                </c:pt>
                <c:pt idx="28">
                  <c:v>0.125</c:v>
                </c:pt>
                <c:pt idx="29">
                  <c:v>5</c:v>
                </c:pt>
                <c:pt idx="30">
                  <c:v>12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84.48</c:v>
                </c:pt>
                <c:pt idx="10">
                  <c:v>190.08</c:v>
                </c:pt>
                <c:pt idx="11">
                  <c:v>348.48</c:v>
                </c:pt>
                <c:pt idx="12">
                  <c:v>464.64000000000004</c:v>
                </c:pt>
                <c:pt idx="13">
                  <c:v>566.59680000000003</c:v>
                </c:pt>
                <c:pt idx="14">
                  <c:v>810.48</c:v>
                </c:pt>
                <c:pt idx="15">
                  <c:v>1039.3679999999999</c:v>
                </c:pt>
                <c:pt idx="16">
                  <c:v>1422.96</c:v>
                </c:pt>
                <c:pt idx="17">
                  <c:v>1459.3799999999999</c:v>
                </c:pt>
                <c:pt idx="18">
                  <c:v>1463.3999999999999</c:v>
                </c:pt>
                <c:pt idx="19">
                  <c:v>2236.6212</c:v>
                </c:pt>
                <c:pt idx="20">
                  <c:v>2323.1550000000002</c:v>
                </c:pt>
                <c:pt idx="21">
                  <c:v>3312.5129999999999</c:v>
                </c:pt>
                <c:pt idx="22">
                  <c:v>3200.4929999999999</c:v>
                </c:pt>
                <c:pt idx="23">
                  <c:v>3784.9530000000004</c:v>
                </c:pt>
                <c:pt idx="24">
                  <c:v>3201.7464</c:v>
                </c:pt>
                <c:pt idx="25">
                  <c:v>2700.7200000000003</c:v>
                </c:pt>
                <c:pt idx="26">
                  <c:v>2935.152</c:v>
                </c:pt>
                <c:pt idx="27">
                  <c:v>1984.0655999999999</c:v>
                </c:pt>
                <c:pt idx="28">
                  <c:v>1792.56</c:v>
                </c:pt>
                <c:pt idx="29">
                  <c:v>1758.25</c:v>
                </c:pt>
                <c:pt idx="30">
                  <c:v>2347.752</c:v>
                </c:pt>
                <c:pt idx="31">
                  <c:v>2395.2719999999999</c:v>
                </c:pt>
                <c:pt idx="32">
                  <c:v>2363.5920000000001</c:v>
                </c:pt>
                <c:pt idx="33">
                  <c:v>2005.8720000000001</c:v>
                </c:pt>
                <c:pt idx="34">
                  <c:v>1905.5519999999999</c:v>
                </c:pt>
                <c:pt idx="35">
                  <c:v>1842.192</c:v>
                </c:pt>
                <c:pt idx="36">
                  <c:v>1837.44</c:v>
                </c:pt>
                <c:pt idx="37">
                  <c:v>1114.0800000000002</c:v>
                </c:pt>
                <c:pt idx="38">
                  <c:v>564.96</c:v>
                </c:pt>
                <c:pt idx="39">
                  <c:v>496.32000000000005</c:v>
                </c:pt>
                <c:pt idx="40">
                  <c:v>291.98399999999998</c:v>
                </c:pt>
                <c:pt idx="41">
                  <c:v>153.12</c:v>
                </c:pt>
                <c:pt idx="42">
                  <c:v>73.92</c:v>
                </c:pt>
                <c:pt idx="43">
                  <c:v>89.76</c:v>
                </c:pt>
                <c:pt idx="44">
                  <c:v>36.96</c:v>
                </c:pt>
                <c:pt idx="45">
                  <c:v>36.96</c:v>
                </c:pt>
                <c:pt idx="46">
                  <c:v>31.68</c:v>
                </c:pt>
                <c:pt idx="47">
                  <c:v>26.400000000000002</c:v>
                </c:pt>
                <c:pt idx="48">
                  <c:v>5.28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316.536</c:v>
                </c:pt>
                <c:pt idx="26">
                  <c:v>307.29599999999999</c:v>
                </c:pt>
                <c:pt idx="27">
                  <c:v>343.99200000000002</c:v>
                </c:pt>
                <c:pt idx="28">
                  <c:v>301.75</c:v>
                </c:pt>
                <c:pt idx="29">
                  <c:v>275.5</c:v>
                </c:pt>
                <c:pt idx="30">
                  <c:v>232.32</c:v>
                </c:pt>
                <c:pt idx="31">
                  <c:v>266.64</c:v>
                </c:pt>
                <c:pt idx="32">
                  <c:v>274.56</c:v>
                </c:pt>
                <c:pt idx="33">
                  <c:v>330</c:v>
                </c:pt>
                <c:pt idx="34">
                  <c:v>366.96</c:v>
                </c:pt>
                <c:pt idx="35">
                  <c:v>372.24</c:v>
                </c:pt>
                <c:pt idx="36">
                  <c:v>349.8</c:v>
                </c:pt>
                <c:pt idx="37">
                  <c:v>318.12</c:v>
                </c:pt>
                <c:pt idx="38">
                  <c:v>285.12</c:v>
                </c:pt>
                <c:pt idx="39">
                  <c:v>293.04000000000002</c:v>
                </c:pt>
                <c:pt idx="40">
                  <c:v>240.24</c:v>
                </c:pt>
                <c:pt idx="41">
                  <c:v>211.2</c:v>
                </c:pt>
                <c:pt idx="42">
                  <c:v>183.21600000000001</c:v>
                </c:pt>
                <c:pt idx="43">
                  <c:v>184.8</c:v>
                </c:pt>
                <c:pt idx="44">
                  <c:v>126.72</c:v>
                </c:pt>
                <c:pt idx="45">
                  <c:v>36.96</c:v>
                </c:pt>
                <c:pt idx="46">
                  <c:v>26.4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117.5</c:v>
                </c:pt>
                <c:pt idx="5">
                  <c:v>71.25</c:v>
                </c:pt>
                <c:pt idx="6">
                  <c:v>106</c:v>
                </c:pt>
                <c:pt idx="7">
                  <c:v>229.5</c:v>
                </c:pt>
                <c:pt idx="8">
                  <c:v>494.75</c:v>
                </c:pt>
                <c:pt idx="9">
                  <c:v>215.5</c:v>
                </c:pt>
                <c:pt idx="10">
                  <c:v>483.25</c:v>
                </c:pt>
                <c:pt idx="11">
                  <c:v>378</c:v>
                </c:pt>
                <c:pt idx="12">
                  <c:v>594.25</c:v>
                </c:pt>
                <c:pt idx="13">
                  <c:v>454.5</c:v>
                </c:pt>
                <c:pt idx="14">
                  <c:v>285.75</c:v>
                </c:pt>
                <c:pt idx="15">
                  <c:v>395.25</c:v>
                </c:pt>
                <c:pt idx="16">
                  <c:v>110.5</c:v>
                </c:pt>
                <c:pt idx="17">
                  <c:v>346</c:v>
                </c:pt>
                <c:pt idx="18">
                  <c:v>455</c:v>
                </c:pt>
                <c:pt idx="19">
                  <c:v>491.75</c:v>
                </c:pt>
                <c:pt idx="20">
                  <c:v>764.5</c:v>
                </c:pt>
                <c:pt idx="21">
                  <c:v>601.75</c:v>
                </c:pt>
                <c:pt idx="22">
                  <c:v>180</c:v>
                </c:pt>
                <c:pt idx="23">
                  <c:v>654.75</c:v>
                </c:pt>
                <c:pt idx="24">
                  <c:v>413.25</c:v>
                </c:pt>
                <c:pt idx="25">
                  <c:v>699.25</c:v>
                </c:pt>
                <c:pt idx="26">
                  <c:v>656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10/7/2020)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83929080689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434.25600000000003</c:v>
                </c:pt>
                <c:pt idx="26">
                  <c:v>625.44000000000005</c:v>
                </c:pt>
                <c:pt idx="27">
                  <c:v>476.75199999999995</c:v>
                </c:pt>
                <c:pt idx="28">
                  <c:v>394.3</c:v>
                </c:pt>
                <c:pt idx="29">
                  <c:v>333.44</c:v>
                </c:pt>
                <c:pt idx="30">
                  <c:v>385.09</c:v>
                </c:pt>
                <c:pt idx="31">
                  <c:v>300.75</c:v>
                </c:pt>
                <c:pt idx="32">
                  <c:v>345.53999999999996</c:v>
                </c:pt>
                <c:pt idx="33">
                  <c:v>263.64999999999998</c:v>
                </c:pt>
                <c:pt idx="34">
                  <c:v>221.53</c:v>
                </c:pt>
                <c:pt idx="35">
                  <c:v>267.72000000000003</c:v>
                </c:pt>
                <c:pt idx="36">
                  <c:v>301.56</c:v>
                </c:pt>
                <c:pt idx="37">
                  <c:v>281.29500000000002</c:v>
                </c:pt>
                <c:pt idx="38">
                  <c:v>387.48500000000001</c:v>
                </c:pt>
                <c:pt idx="39">
                  <c:v>438.59500000000003</c:v>
                </c:pt>
                <c:pt idx="40">
                  <c:v>245.11749999999998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1814.9043999999999</c:v>
                </c:pt>
                <c:pt idx="5">
                  <c:v>2225.9292</c:v>
                </c:pt>
                <c:pt idx="6">
                  <c:v>2172.5100000000002</c:v>
                </c:pt>
                <c:pt idx="7">
                  <c:v>2310.7020000000002</c:v>
                </c:pt>
                <c:pt idx="8">
                  <c:v>2237.4666000000002</c:v>
                </c:pt>
                <c:pt idx="9">
                  <c:v>2160.0424000000003</c:v>
                </c:pt>
                <c:pt idx="10">
                  <c:v>2948.7662</c:v>
                </c:pt>
                <c:pt idx="11">
                  <c:v>2947.2442000000001</c:v>
                </c:pt>
                <c:pt idx="12">
                  <c:v>3198.5897</c:v>
                </c:pt>
                <c:pt idx="13">
                  <c:v>2751.5811999999996</c:v>
                </c:pt>
                <c:pt idx="14">
                  <c:v>2585.4594000000002</c:v>
                </c:pt>
                <c:pt idx="15">
                  <c:v>3048.9301999999998</c:v>
                </c:pt>
                <c:pt idx="16">
                  <c:v>3214.9694</c:v>
                </c:pt>
                <c:pt idx="17">
                  <c:v>3606.87156</c:v>
                </c:pt>
                <c:pt idx="18">
                  <c:v>3449.7129999999997</c:v>
                </c:pt>
                <c:pt idx="19">
                  <c:v>3746.2763200000004</c:v>
                </c:pt>
                <c:pt idx="20">
                  <c:v>3819.9190400000002</c:v>
                </c:pt>
                <c:pt idx="21">
                  <c:v>4547.2793600000005</c:v>
                </c:pt>
                <c:pt idx="22">
                  <c:v>3899.7771599999996</c:v>
                </c:pt>
                <c:pt idx="23">
                  <c:v>5090.9535999999998</c:v>
                </c:pt>
                <c:pt idx="24">
                  <c:v>4243.8376800000005</c:v>
                </c:pt>
                <c:pt idx="25">
                  <c:v>3969.6927800000003</c:v>
                </c:pt>
                <c:pt idx="26">
                  <c:v>4204.3821599999992</c:v>
                </c:pt>
                <c:pt idx="27">
                  <c:v>3204.0372000000002</c:v>
                </c:pt>
                <c:pt idx="28">
                  <c:v>2664.0363600000001</c:v>
                </c:pt>
                <c:pt idx="29">
                  <c:v>2548.2962399999997</c:v>
                </c:pt>
                <c:pt idx="30">
                  <c:v>3176.2156799999998</c:v>
                </c:pt>
                <c:pt idx="31">
                  <c:v>3428.8985199999997</c:v>
                </c:pt>
                <c:pt idx="32">
                  <c:v>3627.8896199999999</c:v>
                </c:pt>
                <c:pt idx="33">
                  <c:v>3295.4725249999997</c:v>
                </c:pt>
                <c:pt idx="34">
                  <c:v>3478.3245099999999</c:v>
                </c:pt>
                <c:pt idx="35">
                  <c:v>3802.3689699999995</c:v>
                </c:pt>
                <c:pt idx="36">
                  <c:v>4006.29603</c:v>
                </c:pt>
                <c:pt idx="37">
                  <c:v>3362.7883199999997</c:v>
                </c:pt>
                <c:pt idx="38">
                  <c:v>2949.7532599999995</c:v>
                </c:pt>
                <c:pt idx="39">
                  <c:v>2991.5338949999996</c:v>
                </c:pt>
                <c:pt idx="40">
                  <c:v>2583.1371749999994</c:v>
                </c:pt>
                <c:pt idx="41">
                  <c:v>2450.2935649999999</c:v>
                </c:pt>
                <c:pt idx="42">
                  <c:v>1367.9051099999999</c:v>
                </c:pt>
                <c:pt idx="43">
                  <c:v>1982.6544999999996</c:v>
                </c:pt>
                <c:pt idx="44">
                  <c:v>2556.6244999999999</c:v>
                </c:pt>
                <c:pt idx="45">
                  <c:v>2417.2060000000001</c:v>
                </c:pt>
                <c:pt idx="46">
                  <c:v>1335.7693000000002</c:v>
                </c:pt>
                <c:pt idx="47">
                  <c:v>1311.9092500000002</c:v>
                </c:pt>
                <c:pt idx="48">
                  <c:v>1814.2578000000001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10/7/2020)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1.7500000000000002E-2</c:v>
                </c:pt>
                <c:pt idx="26">
                  <c:v>10.57</c:v>
                </c:pt>
                <c:pt idx="27">
                  <c:v>12.018000000000001</c:v>
                </c:pt>
                <c:pt idx="28">
                  <c:v>0.125</c:v>
                </c:pt>
                <c:pt idx="29">
                  <c:v>5</c:v>
                </c:pt>
                <c:pt idx="30">
                  <c:v>12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84.48</c:v>
                </c:pt>
                <c:pt idx="10">
                  <c:v>190.08</c:v>
                </c:pt>
                <c:pt idx="11">
                  <c:v>348.48</c:v>
                </c:pt>
                <c:pt idx="12">
                  <c:v>464.64000000000004</c:v>
                </c:pt>
                <c:pt idx="13">
                  <c:v>566.59680000000003</c:v>
                </c:pt>
                <c:pt idx="14">
                  <c:v>810.48</c:v>
                </c:pt>
                <c:pt idx="15">
                  <c:v>1039.3679999999999</c:v>
                </c:pt>
                <c:pt idx="16">
                  <c:v>1422.96</c:v>
                </c:pt>
                <c:pt idx="17">
                  <c:v>1459.3799999999999</c:v>
                </c:pt>
                <c:pt idx="18">
                  <c:v>1463.3999999999999</c:v>
                </c:pt>
                <c:pt idx="19">
                  <c:v>2236.6212</c:v>
                </c:pt>
                <c:pt idx="20">
                  <c:v>2323.1550000000002</c:v>
                </c:pt>
                <c:pt idx="21">
                  <c:v>3312.5129999999999</c:v>
                </c:pt>
                <c:pt idx="22">
                  <c:v>3200.4929999999999</c:v>
                </c:pt>
                <c:pt idx="23">
                  <c:v>3784.9530000000004</c:v>
                </c:pt>
                <c:pt idx="24">
                  <c:v>3201.7464</c:v>
                </c:pt>
                <c:pt idx="25">
                  <c:v>2700.7200000000003</c:v>
                </c:pt>
                <c:pt idx="26">
                  <c:v>2935.152</c:v>
                </c:pt>
                <c:pt idx="27">
                  <c:v>1984.0655999999999</c:v>
                </c:pt>
                <c:pt idx="28">
                  <c:v>1792.56</c:v>
                </c:pt>
                <c:pt idx="29">
                  <c:v>1758.25</c:v>
                </c:pt>
                <c:pt idx="30">
                  <c:v>2347.752</c:v>
                </c:pt>
                <c:pt idx="31">
                  <c:v>2395.2719999999999</c:v>
                </c:pt>
                <c:pt idx="32">
                  <c:v>2363.5920000000001</c:v>
                </c:pt>
                <c:pt idx="33">
                  <c:v>2005.8720000000001</c:v>
                </c:pt>
                <c:pt idx="34">
                  <c:v>1905.5519999999999</c:v>
                </c:pt>
                <c:pt idx="35">
                  <c:v>1842.192</c:v>
                </c:pt>
                <c:pt idx="36">
                  <c:v>1837.44</c:v>
                </c:pt>
                <c:pt idx="37">
                  <c:v>1114.0800000000002</c:v>
                </c:pt>
                <c:pt idx="38">
                  <c:v>564.96</c:v>
                </c:pt>
                <c:pt idx="39">
                  <c:v>496.32000000000005</c:v>
                </c:pt>
                <c:pt idx="40">
                  <c:v>291.98399999999998</c:v>
                </c:pt>
                <c:pt idx="41">
                  <c:v>153.12</c:v>
                </c:pt>
                <c:pt idx="42">
                  <c:v>73.92</c:v>
                </c:pt>
                <c:pt idx="43">
                  <c:v>89.76</c:v>
                </c:pt>
                <c:pt idx="44">
                  <c:v>36.96</c:v>
                </c:pt>
                <c:pt idx="45">
                  <c:v>36.96</c:v>
                </c:pt>
                <c:pt idx="46">
                  <c:v>31.68</c:v>
                </c:pt>
                <c:pt idx="47">
                  <c:v>26.400000000000002</c:v>
                </c:pt>
                <c:pt idx="48">
                  <c:v>5.28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249.21600000000001</c:v>
                </c:pt>
                <c:pt idx="26">
                  <c:v>244.2</c:v>
                </c:pt>
                <c:pt idx="27">
                  <c:v>260.83199999999999</c:v>
                </c:pt>
                <c:pt idx="28">
                  <c:v>204.5</c:v>
                </c:pt>
                <c:pt idx="29">
                  <c:v>207</c:v>
                </c:pt>
                <c:pt idx="30">
                  <c:v>279.83999999999997</c:v>
                </c:pt>
                <c:pt idx="31">
                  <c:v>198</c:v>
                </c:pt>
                <c:pt idx="32">
                  <c:v>227.04</c:v>
                </c:pt>
                <c:pt idx="33">
                  <c:v>158.4</c:v>
                </c:pt>
                <c:pt idx="34">
                  <c:v>137.28</c:v>
                </c:pt>
                <c:pt idx="35">
                  <c:v>126.72</c:v>
                </c:pt>
                <c:pt idx="36">
                  <c:v>109.56</c:v>
                </c:pt>
                <c:pt idx="37">
                  <c:v>106.92</c:v>
                </c:pt>
                <c:pt idx="38">
                  <c:v>129.36000000000001</c:v>
                </c:pt>
                <c:pt idx="39">
                  <c:v>60.72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316.536</c:v>
                </c:pt>
                <c:pt idx="26">
                  <c:v>307.29599999999999</c:v>
                </c:pt>
                <c:pt idx="27">
                  <c:v>343.99200000000002</c:v>
                </c:pt>
                <c:pt idx="28">
                  <c:v>301.75</c:v>
                </c:pt>
                <c:pt idx="29">
                  <c:v>275.5</c:v>
                </c:pt>
                <c:pt idx="30">
                  <c:v>232.32</c:v>
                </c:pt>
                <c:pt idx="31">
                  <c:v>266.64</c:v>
                </c:pt>
                <c:pt idx="32">
                  <c:v>274.56</c:v>
                </c:pt>
                <c:pt idx="33">
                  <c:v>330</c:v>
                </c:pt>
                <c:pt idx="34">
                  <c:v>366.96</c:v>
                </c:pt>
                <c:pt idx="35">
                  <c:v>372.24</c:v>
                </c:pt>
                <c:pt idx="36">
                  <c:v>349.8</c:v>
                </c:pt>
                <c:pt idx="37">
                  <c:v>318.12</c:v>
                </c:pt>
                <c:pt idx="38">
                  <c:v>285.12</c:v>
                </c:pt>
                <c:pt idx="39">
                  <c:v>293.04000000000002</c:v>
                </c:pt>
                <c:pt idx="40">
                  <c:v>240.24</c:v>
                </c:pt>
                <c:pt idx="41">
                  <c:v>211.2</c:v>
                </c:pt>
                <c:pt idx="42">
                  <c:v>183.21600000000001</c:v>
                </c:pt>
                <c:pt idx="43">
                  <c:v>184.8</c:v>
                </c:pt>
                <c:pt idx="44">
                  <c:v>126.72</c:v>
                </c:pt>
                <c:pt idx="45">
                  <c:v>36.96</c:v>
                </c:pt>
                <c:pt idx="46">
                  <c:v>26.4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117.5</c:v>
                </c:pt>
                <c:pt idx="5">
                  <c:v>71.25</c:v>
                </c:pt>
                <c:pt idx="6">
                  <c:v>106</c:v>
                </c:pt>
                <c:pt idx="7">
                  <c:v>229.5</c:v>
                </c:pt>
                <c:pt idx="8">
                  <c:v>494.75</c:v>
                </c:pt>
                <c:pt idx="9">
                  <c:v>215.5</c:v>
                </c:pt>
                <c:pt idx="10">
                  <c:v>483.25</c:v>
                </c:pt>
                <c:pt idx="11">
                  <c:v>378</c:v>
                </c:pt>
                <c:pt idx="12">
                  <c:v>594.25</c:v>
                </c:pt>
                <c:pt idx="13">
                  <c:v>454.5</c:v>
                </c:pt>
                <c:pt idx="14">
                  <c:v>285.75</c:v>
                </c:pt>
                <c:pt idx="15">
                  <c:v>395.25</c:v>
                </c:pt>
                <c:pt idx="16">
                  <c:v>110.5</c:v>
                </c:pt>
                <c:pt idx="17">
                  <c:v>346</c:v>
                </c:pt>
                <c:pt idx="18">
                  <c:v>455</c:v>
                </c:pt>
                <c:pt idx="19">
                  <c:v>491.75</c:v>
                </c:pt>
                <c:pt idx="20">
                  <c:v>764.5</c:v>
                </c:pt>
                <c:pt idx="21">
                  <c:v>601.75</c:v>
                </c:pt>
                <c:pt idx="22">
                  <c:v>180</c:v>
                </c:pt>
                <c:pt idx="23">
                  <c:v>654.75</c:v>
                </c:pt>
                <c:pt idx="24">
                  <c:v>413.25</c:v>
                </c:pt>
                <c:pt idx="25">
                  <c:v>699.25</c:v>
                </c:pt>
                <c:pt idx="26">
                  <c:v>656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10/7/2020)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434.25600000000003</c:v>
                </c:pt>
                <c:pt idx="26">
                  <c:v>625.44000000000005</c:v>
                </c:pt>
                <c:pt idx="27">
                  <c:v>476.75199999999995</c:v>
                </c:pt>
                <c:pt idx="28">
                  <c:v>394.3</c:v>
                </c:pt>
                <c:pt idx="29">
                  <c:v>333.44</c:v>
                </c:pt>
                <c:pt idx="30">
                  <c:v>385.09</c:v>
                </c:pt>
                <c:pt idx="31">
                  <c:v>300.75</c:v>
                </c:pt>
                <c:pt idx="32">
                  <c:v>345.53999999999996</c:v>
                </c:pt>
                <c:pt idx="33">
                  <c:v>263.64999999999998</c:v>
                </c:pt>
                <c:pt idx="34">
                  <c:v>221.53</c:v>
                </c:pt>
                <c:pt idx="35">
                  <c:v>267.72000000000003</c:v>
                </c:pt>
                <c:pt idx="36">
                  <c:v>301.56</c:v>
                </c:pt>
                <c:pt idx="37">
                  <c:v>281.29500000000002</c:v>
                </c:pt>
                <c:pt idx="38">
                  <c:v>387.48500000000001</c:v>
                </c:pt>
                <c:pt idx="39">
                  <c:v>438.59500000000003</c:v>
                </c:pt>
                <c:pt idx="40">
                  <c:v>245.11749999999998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10/7/2020)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1291.2850000000001</c:v>
                </c:pt>
                <c:pt idx="48">
                  <c:v>1635.7930000000001</c:v>
                </c:pt>
                <c:pt idx="49">
                  <c:v>2144.44</c:v>
                </c:pt>
                <c:pt idx="50">
                  <c:v>2153.848</c:v>
                </c:pt>
                <c:pt idx="51">
                  <c:v>1587.0630000000001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1814.9043999999999</c:v>
                </c:pt>
                <c:pt idx="5">
                  <c:v>2225.9292</c:v>
                </c:pt>
                <c:pt idx="6">
                  <c:v>2172.5100000000002</c:v>
                </c:pt>
                <c:pt idx="7">
                  <c:v>2310.7020000000002</c:v>
                </c:pt>
                <c:pt idx="8">
                  <c:v>2237.4666000000002</c:v>
                </c:pt>
                <c:pt idx="9">
                  <c:v>2160.0424000000003</c:v>
                </c:pt>
                <c:pt idx="10">
                  <c:v>2948.7662</c:v>
                </c:pt>
                <c:pt idx="11">
                  <c:v>2947.2442000000001</c:v>
                </c:pt>
                <c:pt idx="12">
                  <c:v>3198.5897</c:v>
                </c:pt>
                <c:pt idx="13">
                  <c:v>2751.5811999999996</c:v>
                </c:pt>
                <c:pt idx="14">
                  <c:v>2585.4594000000002</c:v>
                </c:pt>
                <c:pt idx="15">
                  <c:v>3048.9301999999998</c:v>
                </c:pt>
                <c:pt idx="16">
                  <c:v>3214.9694</c:v>
                </c:pt>
                <c:pt idx="17">
                  <c:v>3606.87156</c:v>
                </c:pt>
                <c:pt idx="18">
                  <c:v>3449.7129999999997</c:v>
                </c:pt>
                <c:pt idx="19">
                  <c:v>3746.2763200000004</c:v>
                </c:pt>
                <c:pt idx="20">
                  <c:v>3819.9190400000002</c:v>
                </c:pt>
                <c:pt idx="21">
                  <c:v>4547.2793600000005</c:v>
                </c:pt>
                <c:pt idx="22">
                  <c:v>3899.7771599999996</c:v>
                </c:pt>
                <c:pt idx="23">
                  <c:v>5090.9535999999998</c:v>
                </c:pt>
                <c:pt idx="24">
                  <c:v>4243.8376800000005</c:v>
                </c:pt>
                <c:pt idx="25">
                  <c:v>3969.6927800000003</c:v>
                </c:pt>
                <c:pt idx="26">
                  <c:v>4204.3821599999992</c:v>
                </c:pt>
                <c:pt idx="27">
                  <c:v>3204.0372000000002</c:v>
                </c:pt>
                <c:pt idx="28">
                  <c:v>2664.0363600000001</c:v>
                </c:pt>
                <c:pt idx="29">
                  <c:v>2548.2962399999997</c:v>
                </c:pt>
                <c:pt idx="30">
                  <c:v>3176.2156799999998</c:v>
                </c:pt>
                <c:pt idx="31">
                  <c:v>3428.8985199999997</c:v>
                </c:pt>
                <c:pt idx="32">
                  <c:v>3627.8896199999999</c:v>
                </c:pt>
                <c:pt idx="33">
                  <c:v>3295.4725249999997</c:v>
                </c:pt>
                <c:pt idx="34">
                  <c:v>3478.3245099999999</c:v>
                </c:pt>
                <c:pt idx="35">
                  <c:v>3802.3689699999995</c:v>
                </c:pt>
                <c:pt idx="36">
                  <c:v>4006.29603</c:v>
                </c:pt>
                <c:pt idx="37">
                  <c:v>3362.7883199999997</c:v>
                </c:pt>
                <c:pt idx="38">
                  <c:v>2949.7532599999995</c:v>
                </c:pt>
                <c:pt idx="39">
                  <c:v>2991.5338949999996</c:v>
                </c:pt>
                <c:pt idx="40">
                  <c:v>2583.1371749999994</c:v>
                </c:pt>
                <c:pt idx="41">
                  <c:v>2450.2935649999999</c:v>
                </c:pt>
                <c:pt idx="42">
                  <c:v>1367.9051099999999</c:v>
                </c:pt>
                <c:pt idx="43">
                  <c:v>1982.6544999999996</c:v>
                </c:pt>
                <c:pt idx="44">
                  <c:v>2556.6244999999999</c:v>
                </c:pt>
                <c:pt idx="45">
                  <c:v>2417.2060000000001</c:v>
                </c:pt>
                <c:pt idx="46">
                  <c:v>1335.7693000000002</c:v>
                </c:pt>
                <c:pt idx="47">
                  <c:v>1311.9092500000002</c:v>
                </c:pt>
                <c:pt idx="48">
                  <c:v>1814.2578000000001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10/7/2020)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2135.4544000000001</c:v>
                </c:pt>
                <c:pt idx="5">
                  <c:v>2606.9492</c:v>
                </c:pt>
                <c:pt idx="6">
                  <c:v>2572.96</c:v>
                </c:pt>
                <c:pt idx="7">
                  <c:v>2751.1620000000003</c:v>
                </c:pt>
                <c:pt idx="8">
                  <c:v>2797.2766000000001</c:v>
                </c:pt>
                <c:pt idx="9">
                  <c:v>2680.0024000000003</c:v>
                </c:pt>
                <c:pt idx="10">
                  <c:v>3440.4962</c:v>
                </c:pt>
                <c:pt idx="11">
                  <c:v>3442.8962000000001</c:v>
                </c:pt>
                <c:pt idx="12">
                  <c:v>3763.8777</c:v>
                </c:pt>
                <c:pt idx="13">
                  <c:v>3364.2111999999997</c:v>
                </c:pt>
                <c:pt idx="14">
                  <c:v>3099.3534</c:v>
                </c:pt>
                <c:pt idx="15">
                  <c:v>3667.7181999999998</c:v>
                </c:pt>
                <c:pt idx="16">
                  <c:v>3882.7033999999999</c:v>
                </c:pt>
                <c:pt idx="17">
                  <c:v>4223.7885648000001</c:v>
                </c:pt>
                <c:pt idx="18">
                  <c:v>4090.8582207999998</c:v>
                </c:pt>
                <c:pt idx="19">
                  <c:v>4565.2808272000002</c:v>
                </c:pt>
                <c:pt idx="20">
                  <c:v>4526.5531903999999</c:v>
                </c:pt>
                <c:pt idx="21">
                  <c:v>5306.7993600000009</c:v>
                </c:pt>
                <c:pt idx="22">
                  <c:v>4501.2171599999992</c:v>
                </c:pt>
                <c:pt idx="23">
                  <c:v>5611.4416000000001</c:v>
                </c:pt>
                <c:pt idx="24">
                  <c:v>4868.4056800000008</c:v>
                </c:pt>
                <c:pt idx="25">
                  <c:v>4403.9487800000006</c:v>
                </c:pt>
                <c:pt idx="26">
                  <c:v>4829.8221599999997</c:v>
                </c:pt>
                <c:pt idx="27">
                  <c:v>3680.7892000000002</c:v>
                </c:pt>
                <c:pt idx="28">
                  <c:v>3058.3363600000002</c:v>
                </c:pt>
                <c:pt idx="29">
                  <c:v>2881.7362399999997</c:v>
                </c:pt>
                <c:pt idx="30">
                  <c:v>3561.3056799999999</c:v>
                </c:pt>
                <c:pt idx="31">
                  <c:v>3729.6485199999997</c:v>
                </c:pt>
                <c:pt idx="32">
                  <c:v>3973.4296199999999</c:v>
                </c:pt>
                <c:pt idx="33">
                  <c:v>3559.1225249999998</c:v>
                </c:pt>
                <c:pt idx="34">
                  <c:v>3699.8545100000001</c:v>
                </c:pt>
                <c:pt idx="35">
                  <c:v>4070.0889699999998</c:v>
                </c:pt>
                <c:pt idx="36">
                  <c:v>4307.8560299999999</c:v>
                </c:pt>
                <c:pt idx="37">
                  <c:v>3644.0833199999997</c:v>
                </c:pt>
                <c:pt idx="38">
                  <c:v>3337.2382599999996</c:v>
                </c:pt>
                <c:pt idx="39">
                  <c:v>3430.1288949999998</c:v>
                </c:pt>
                <c:pt idx="40">
                  <c:v>2828.2546749999992</c:v>
                </c:pt>
                <c:pt idx="41">
                  <c:v>2779.5085650000001</c:v>
                </c:pt>
                <c:pt idx="42">
                  <c:v>1720.08386</c:v>
                </c:pt>
                <c:pt idx="43">
                  <c:v>2333.1607499999996</c:v>
                </c:pt>
                <c:pt idx="44">
                  <c:v>3048.1495</c:v>
                </c:pt>
                <c:pt idx="45">
                  <c:v>2862.7809999999999</c:v>
                </c:pt>
                <c:pt idx="46">
                  <c:v>1839.6630500000001</c:v>
                </c:pt>
                <c:pt idx="47">
                  <c:v>1800.6405000000002</c:v>
                </c:pt>
                <c:pt idx="48">
                  <c:v>2329.18905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10/7/2020)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2135.4544000000001</c:v>
                </c:pt>
                <c:pt idx="5">
                  <c:v>2606.9492</c:v>
                </c:pt>
                <c:pt idx="6">
                  <c:v>2572.96</c:v>
                </c:pt>
                <c:pt idx="7">
                  <c:v>2751.1620000000003</c:v>
                </c:pt>
                <c:pt idx="8">
                  <c:v>2797.2766000000001</c:v>
                </c:pt>
                <c:pt idx="9">
                  <c:v>2680.0024000000003</c:v>
                </c:pt>
                <c:pt idx="10">
                  <c:v>3440.4962</c:v>
                </c:pt>
                <c:pt idx="11">
                  <c:v>3442.8962000000001</c:v>
                </c:pt>
                <c:pt idx="12">
                  <c:v>3763.8777</c:v>
                </c:pt>
                <c:pt idx="13">
                  <c:v>3364.2111999999997</c:v>
                </c:pt>
                <c:pt idx="14">
                  <c:v>3099.3534</c:v>
                </c:pt>
                <c:pt idx="15">
                  <c:v>3667.7181999999998</c:v>
                </c:pt>
                <c:pt idx="16">
                  <c:v>3882.7033999999999</c:v>
                </c:pt>
                <c:pt idx="17">
                  <c:v>4223.7885648000001</c:v>
                </c:pt>
                <c:pt idx="18">
                  <c:v>4090.8582207999998</c:v>
                </c:pt>
                <c:pt idx="19">
                  <c:v>4565.2808272000002</c:v>
                </c:pt>
                <c:pt idx="20">
                  <c:v>4526.5531903999999</c:v>
                </c:pt>
                <c:pt idx="21">
                  <c:v>5306.7993600000009</c:v>
                </c:pt>
                <c:pt idx="22">
                  <c:v>4501.2171599999992</c:v>
                </c:pt>
                <c:pt idx="23">
                  <c:v>5611.4416000000001</c:v>
                </c:pt>
                <c:pt idx="24">
                  <c:v>4868.4056800000008</c:v>
                </c:pt>
                <c:pt idx="25">
                  <c:v>4403.9487800000006</c:v>
                </c:pt>
                <c:pt idx="26">
                  <c:v>4829.8221599999997</c:v>
                </c:pt>
                <c:pt idx="27">
                  <c:v>3680.7892000000002</c:v>
                </c:pt>
                <c:pt idx="28">
                  <c:v>3058.3363600000002</c:v>
                </c:pt>
                <c:pt idx="29">
                  <c:v>2881.7362399999997</c:v>
                </c:pt>
                <c:pt idx="30">
                  <c:v>3561.3056799999999</c:v>
                </c:pt>
                <c:pt idx="31">
                  <c:v>3729.6485199999997</c:v>
                </c:pt>
                <c:pt idx="32">
                  <c:v>3973.4296199999999</c:v>
                </c:pt>
                <c:pt idx="33">
                  <c:v>3559.1225249999998</c:v>
                </c:pt>
                <c:pt idx="34">
                  <c:v>3699.8545100000001</c:v>
                </c:pt>
                <c:pt idx="35">
                  <c:v>4070.0889699999998</c:v>
                </c:pt>
                <c:pt idx="36">
                  <c:v>4307.8560299999999</c:v>
                </c:pt>
                <c:pt idx="37">
                  <c:v>3644.0833199999997</c:v>
                </c:pt>
                <c:pt idx="38">
                  <c:v>3337.2382599999996</c:v>
                </c:pt>
                <c:pt idx="39">
                  <c:v>3430.1288949999998</c:v>
                </c:pt>
                <c:pt idx="40">
                  <c:v>2828.2546749999992</c:v>
                </c:pt>
                <c:pt idx="41">
                  <c:v>2779.5085650000001</c:v>
                </c:pt>
                <c:pt idx="42">
                  <c:v>1720.08386</c:v>
                </c:pt>
                <c:pt idx="43">
                  <c:v>2333.1607499999996</c:v>
                </c:pt>
                <c:pt idx="44">
                  <c:v>3048.1495</c:v>
                </c:pt>
                <c:pt idx="45">
                  <c:v>2862.7809999999999</c:v>
                </c:pt>
                <c:pt idx="46">
                  <c:v>1839.6630500000001</c:v>
                </c:pt>
                <c:pt idx="47">
                  <c:v>1800.6405000000002</c:v>
                </c:pt>
                <c:pt idx="48">
                  <c:v>2329.18905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291.45600000000002</c:v>
                </c:pt>
                <c:pt idx="22">
                  <c:v>160.24799999999999</c:v>
                </c:pt>
                <c:pt idx="23">
                  <c:v>275.35199999999998</c:v>
                </c:pt>
                <c:pt idx="24">
                  <c:v>264</c:v>
                </c:pt>
                <c:pt idx="25">
                  <c:v>225.19200000000001</c:v>
                </c:pt>
                <c:pt idx="26">
                  <c:v>279.83999999999997</c:v>
                </c:pt>
                <c:pt idx="27">
                  <c:v>198</c:v>
                </c:pt>
                <c:pt idx="28">
                  <c:v>227.04</c:v>
                </c:pt>
                <c:pt idx="29">
                  <c:v>158.4</c:v>
                </c:pt>
                <c:pt idx="30">
                  <c:v>137.28</c:v>
                </c:pt>
                <c:pt idx="31">
                  <c:v>126.72</c:v>
                </c:pt>
                <c:pt idx="32">
                  <c:v>109.56</c:v>
                </c:pt>
                <c:pt idx="33">
                  <c:v>106.92</c:v>
                </c:pt>
                <c:pt idx="34">
                  <c:v>129.36000000000001</c:v>
                </c:pt>
                <c:pt idx="35">
                  <c:v>60.72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348.48</c:v>
                </c:pt>
                <c:pt idx="11">
                  <c:v>338.18400000000003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227.04</c:v>
                </c:pt>
                <c:pt idx="20">
                  <c:v>215.68799999999999</c:v>
                </c:pt>
                <c:pt idx="21">
                  <c:v>397.84800000000001</c:v>
                </c:pt>
                <c:pt idx="22">
                  <c:v>243.93600000000001</c:v>
                </c:pt>
                <c:pt idx="23">
                  <c:v>223.08</c:v>
                </c:pt>
                <c:pt idx="24">
                  <c:v>260.83199999999999</c:v>
                </c:pt>
                <c:pt idx="25">
                  <c:v>204.5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0.60433</cdr:x>
      <cdr:y>0.41052</cdr:y>
    </cdr:from>
    <cdr:to>
      <cdr:x>0.60433</cdr:x>
      <cdr:y>0.51299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48222" y="1974660"/>
          <a:ext cx="0" cy="4928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0.60216</cdr:x>
      <cdr:y>0.41425</cdr:y>
    </cdr:from>
    <cdr:to>
      <cdr:x>0.6023</cdr:x>
      <cdr:y>0.50124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70286" y="1944448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0.60373</cdr:x>
      <cdr:y>0.36534</cdr:y>
    </cdr:from>
    <cdr:to>
      <cdr:x>0.6042</cdr:x>
      <cdr:y>0.44766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97229" y="1812324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0.60687</cdr:x>
      <cdr:y>0.35836</cdr:y>
    </cdr:from>
    <cdr:to>
      <cdr:x>0.60734</cdr:x>
      <cdr:y>0.44068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133065" y="1802264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0.60279</cdr:x>
      <cdr:y>0.41109</cdr:y>
    </cdr:from>
    <cdr:to>
      <cdr:x>0.60387</cdr:x>
      <cdr:y>0.49067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112021" y="2126411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32" y="438565"/>
          <a:ext cx="2821415" cy="61290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0.61051</cdr:x>
      <cdr:y>0.39711</cdr:y>
    </cdr:from>
    <cdr:to>
      <cdr:x>0.61071</cdr:x>
      <cdr:y>0.46141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89343" y="1957791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0.60057</cdr:x>
      <cdr:y>0.33839</cdr:y>
    </cdr:from>
    <cdr:to>
      <cdr:x>0.60108</cdr:x>
      <cdr:y>0.43639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969933" y="1480077"/>
          <a:ext cx="4221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0.60567</cdr:x>
      <cdr:y>0.32607</cdr:y>
    </cdr:from>
    <cdr:to>
      <cdr:x>0.60592</cdr:x>
      <cdr:y>0.39357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45952" y="1612552"/>
          <a:ext cx="2124" cy="3338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H35" sqref="H3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44" activePane="bottomRight" state="frozen"/>
      <selection activeCell="B1" sqref="B1"/>
      <selection pane="topRight" activeCell="D1" sqref="D1"/>
      <selection pane="bottomLeft" activeCell="B5" sqref="B5"/>
      <selection pane="bottomRight" activeCell="W62" sqref="W62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170</v>
      </c>
      <c r="AD52" s="67">
        <f t="shared" si="0"/>
        <v>170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1291.2850000000001</v>
      </c>
      <c r="AJ52" s="93">
        <f t="shared" si="3"/>
        <v>1740.2850000000001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48</v>
      </c>
      <c r="AD53" s="67">
        <f t="shared" si="0"/>
        <v>48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1635.7930000000001</v>
      </c>
      <c r="AJ53" s="93">
        <f t="shared" si="3"/>
        <v>2103.0430000000001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67.75</v>
      </c>
      <c r="AD54" s="67">
        <f t="shared" si="0"/>
        <v>67.75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2144.44</v>
      </c>
      <c r="AJ54" s="93">
        <f t="shared" si="3"/>
        <v>2516.69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278.75</v>
      </c>
      <c r="AD55" s="67">
        <f t="shared" si="0"/>
        <v>278.75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2153.848</v>
      </c>
      <c r="AJ55" s="93">
        <f t="shared" si="3"/>
        <v>2588.848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240.75</v>
      </c>
      <c r="AD56" s="67">
        <f t="shared" si="0"/>
        <v>240.75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1587.0630000000001</v>
      </c>
      <c r="AJ56" s="93">
        <f t="shared" si="3"/>
        <v>1977.3130000000001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10664.75</v>
      </c>
      <c r="AD57" s="14">
        <f t="shared" si="4"/>
        <v>10664.75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125118.85586304347</v>
      </c>
      <c r="AJ57" s="14">
        <f t="shared" si="4"/>
        <v>147114.76394304351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42659</v>
      </c>
      <c r="AD59" s="28">
        <f t="shared" si="5"/>
        <v>42659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500475.42345217388</v>
      </c>
      <c r="AJ59" s="29">
        <f t="shared" si="5"/>
        <v>588459.05577217403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R36" sqref="R36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1">
        <f t="shared" si="22"/>
        <v>282.48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84.48</v>
      </c>
      <c r="AK15" s="131">
        <f t="shared" si="22"/>
        <v>319.44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190.08</v>
      </c>
      <c r="AK16" s="131">
        <f t="shared" si="22"/>
        <v>456.72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348.48</v>
      </c>
      <c r="AK17" s="131">
        <f t="shared" si="22"/>
        <v>633.6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464.64000000000004</v>
      </c>
      <c r="AK18" s="131">
        <f t="shared" si="22"/>
        <v>712.80000000000007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566.59680000000003</v>
      </c>
      <c r="AK19" s="131">
        <f t="shared" si="22"/>
        <v>790.99680000000001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348.48</v>
      </c>
      <c r="AV19" s="41">
        <v>173.44800000000001</v>
      </c>
      <c r="AW19" s="92">
        <f t="shared" si="30"/>
        <v>521.928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810.48</v>
      </c>
      <c r="AK20" s="131">
        <f t="shared" si="22"/>
        <v>979.44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338.18400000000003</v>
      </c>
      <c r="AV20" s="15">
        <v>222.024</v>
      </c>
      <c r="AW20" s="92">
        <f t="shared" si="30"/>
        <v>560.20800000000008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1039.3679999999999</v>
      </c>
      <c r="AK21" s="131">
        <f t="shared" si="22"/>
        <v>1298.088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485.49599999999998</v>
      </c>
      <c r="AW21" s="92">
        <f t="shared" si="30"/>
        <v>746.06399999999996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1422.96</v>
      </c>
      <c r="AK22" s="131">
        <f t="shared" si="22"/>
        <v>1713.3600000000001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467.28</v>
      </c>
      <c r="AW22" s="92">
        <f>SUM(AU22:AV22)</f>
        <v>726.2639999999999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11.063000000000001</v>
      </c>
      <c r="S23" s="41">
        <f t="shared" si="17"/>
        <v>11.063000000000001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1459.3799999999999</v>
      </c>
      <c r="AK23" s="131">
        <f t="shared" ref="AK23:AK57" si="33">AI23+AJ23</f>
        <v>1731.3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404.18400000000003</v>
      </c>
      <c r="AW23" s="92">
        <f>SUM(AU23:AV23)</f>
        <v>591.88800000000003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5.5049999999999999</v>
      </c>
      <c r="S24" s="41">
        <f t="shared" si="17"/>
        <v>5.5049999999999999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200.64</v>
      </c>
      <c r="AJ24" s="78">
        <v>1463.3999999999999</v>
      </c>
      <c r="AK24" s="131">
        <f t="shared" si="33"/>
        <v>1664.04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0</v>
      </c>
      <c r="S25" s="41">
        <f t="shared" si="17"/>
        <v>0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314.16000000000003</v>
      </c>
      <c r="AJ25" s="78">
        <v>2236.6212</v>
      </c>
      <c r="AK25" s="131">
        <f t="shared" si="33"/>
        <v>2550.7811999999999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2.5000000000000001E-2</v>
      </c>
      <c r="S26" s="41">
        <f t="shared" si="17"/>
        <v>2.5000000000000001E-2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2323.1550000000002</v>
      </c>
      <c r="AK26" s="131">
        <f t="shared" si="33"/>
        <v>2555.4750000000004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10.813000000000001</v>
      </c>
      <c r="S27" s="41">
        <f t="shared" si="17"/>
        <v>10.813000000000001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3312.5129999999999</v>
      </c>
      <c r="AK27" s="131">
        <f t="shared" si="33"/>
        <v>3639.873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380.68799999999999</v>
      </c>
      <c r="AW27" s="92">
        <f t="shared" si="30"/>
        <v>562.84799999999996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8.64</v>
      </c>
      <c r="S28" s="41">
        <f t="shared" si="17"/>
        <v>8.64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3200.4929999999999</v>
      </c>
      <c r="AK28" s="131">
        <f t="shared" si="33"/>
        <v>3424.893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227.04</v>
      </c>
      <c r="AV28" s="15">
        <v>374.61599999999999</v>
      </c>
      <c r="AW28" s="92">
        <f t="shared" si="30"/>
        <v>601.65599999999995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3.613</v>
      </c>
      <c r="S29" s="41">
        <f t="shared" si="17"/>
        <v>3.613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3784.9530000000004</v>
      </c>
      <c r="AK29" s="131">
        <f>AI29+AJ29</f>
        <v>3969.7530000000006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215.68799999999999</v>
      </c>
      <c r="AV29" s="15">
        <v>490.512</v>
      </c>
      <c r="AW29" s="92">
        <f t="shared" si="30"/>
        <v>706.2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0</v>
      </c>
      <c r="S30" s="41">
        <f t="shared" si="17"/>
        <v>0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>
        <v>126.72</v>
      </c>
      <c r="AJ30" s="78">
        <v>3201.7464</v>
      </c>
      <c r="AK30" s="131">
        <f t="shared" si="33"/>
        <v>3328.4663999999998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>
        <v>397.84800000000001</v>
      </c>
      <c r="AV30" s="15">
        <v>375.67200000000003</v>
      </c>
      <c r="AW30" s="92">
        <f t="shared" si="30"/>
        <v>773.52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>
        <v>0</v>
      </c>
      <c r="R31" s="15">
        <v>1.7500000000000002E-2</v>
      </c>
      <c r="S31" s="41">
        <f t="shared" si="17"/>
        <v>1.7500000000000002E-2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>
        <v>95.04</v>
      </c>
      <c r="AJ31" s="78">
        <v>2700.7200000000003</v>
      </c>
      <c r="AK31" s="131">
        <f t="shared" si="33"/>
        <v>2795.76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291.45600000000002</v>
      </c>
      <c r="AS31" s="69">
        <v>425.30399999999997</v>
      </c>
      <c r="AT31" s="60">
        <f t="shared" si="28"/>
        <v>716.76</v>
      </c>
      <c r="AU31" s="67">
        <v>243.93600000000001</v>
      </c>
      <c r="AV31" s="15">
        <v>305.976</v>
      </c>
      <c r="AW31" s="92">
        <f t="shared" si="30"/>
        <v>549.91200000000003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354.70600000000002</v>
      </c>
      <c r="BK31" s="100">
        <f t="shared" si="36"/>
        <v>2928.4456666572</v>
      </c>
      <c r="BL31" s="100">
        <f t="shared" si="14"/>
        <v>3283.1516666571997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>
        <v>0</v>
      </c>
      <c r="R32" s="15">
        <v>10.57</v>
      </c>
      <c r="S32" s="41">
        <f>Q32+R32</f>
        <v>10.57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>
        <v>306.24</v>
      </c>
      <c r="AJ32" s="15">
        <v>2935.152</v>
      </c>
      <c r="AK32" s="131">
        <f t="shared" si="33"/>
        <v>3241.3919999999998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160.24799999999999</v>
      </c>
      <c r="AS32" s="69">
        <v>450.91199999999998</v>
      </c>
      <c r="AT32" s="60">
        <f t="shared" si="28"/>
        <v>611.16</v>
      </c>
      <c r="AU32" s="67">
        <v>223.08</v>
      </c>
      <c r="AV32" s="15">
        <v>275.61599999999999</v>
      </c>
      <c r="AW32" s="92">
        <f t="shared" si="30"/>
        <v>498.69600000000003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212.99799999999999</v>
      </c>
      <c r="BK32" s="100">
        <f t="shared" si="36"/>
        <v>2963.4696666547002</v>
      </c>
      <c r="BL32" s="100">
        <f t="shared" si="14"/>
        <v>3176.4676666547002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>
        <v>0</v>
      </c>
      <c r="R33" s="15">
        <v>12.018000000000001</v>
      </c>
      <c r="S33" s="41">
        <f>Q33+R33</f>
        <v>12.018000000000001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2125.2000000000003</v>
      </c>
      <c r="AH33" s="60">
        <f t="shared" si="5"/>
        <v>2193.7000000000003</v>
      </c>
      <c r="AI33" s="15">
        <v>205.92</v>
      </c>
      <c r="AJ33" s="15">
        <v>1984.0655999999999</v>
      </c>
      <c r="AK33" s="131">
        <f t="shared" si="33"/>
        <v>2189.9856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275.35199999999998</v>
      </c>
      <c r="AS33" s="69">
        <v>299.904</v>
      </c>
      <c r="AT33" s="60">
        <f t="shared" si="28"/>
        <v>575.25599999999997</v>
      </c>
      <c r="AU33" s="67">
        <v>260.83199999999999</v>
      </c>
      <c r="AV33" s="15">
        <v>343.99200000000002</v>
      </c>
      <c r="AW33" s="92">
        <f t="shared" si="30"/>
        <v>604.82400000000007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343.85199999999998</v>
      </c>
      <c r="BK33" s="100">
        <f t="shared" si="36"/>
        <v>2425.1365000000001</v>
      </c>
      <c r="BL33" s="100">
        <f t="shared" si="14"/>
        <v>2768.9884999999999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>
        <v>0</v>
      </c>
      <c r="R34" s="15">
        <v>0.125</v>
      </c>
      <c r="S34" s="41">
        <f t="shared" si="17"/>
        <v>0.125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2307.096</v>
      </c>
      <c r="AH34" s="60">
        <f t="shared" si="5"/>
        <v>2375.846</v>
      </c>
      <c r="AI34" s="15">
        <v>184.8</v>
      </c>
      <c r="AJ34" s="15">
        <v>1792.56</v>
      </c>
      <c r="AK34" s="131">
        <f t="shared" si="33"/>
        <v>1977.36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264</v>
      </c>
      <c r="AS34" s="69">
        <v>305.976</v>
      </c>
      <c r="AT34" s="60">
        <f t="shared" si="28"/>
        <v>569.976</v>
      </c>
      <c r="AU34" s="67">
        <v>204.5</v>
      </c>
      <c r="AV34" s="15">
        <v>301.75</v>
      </c>
      <c r="AW34" s="92">
        <f t="shared" si="30"/>
        <v>506.25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332.75</v>
      </c>
      <c r="BK34" s="100">
        <f t="shared" si="36"/>
        <v>2613.1044999999999</v>
      </c>
      <c r="BL34" s="100">
        <f t="shared" si="14"/>
        <v>2945.8544999999999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>
        <v>0</v>
      </c>
      <c r="R35" s="15">
        <v>12</v>
      </c>
      <c r="S35" s="41">
        <f>Q35+R35</f>
        <v>12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1974.192</v>
      </c>
      <c r="AH35" s="60">
        <f t="shared" si="5"/>
        <v>2026.942</v>
      </c>
      <c r="AI35" s="137">
        <v>121.44</v>
      </c>
      <c r="AJ35" s="136">
        <v>1758.24</v>
      </c>
      <c r="AK35" s="131">
        <f t="shared" si="33"/>
        <v>1879.68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225.19200000000001</v>
      </c>
      <c r="AS35" s="69">
        <v>273.50400000000002</v>
      </c>
      <c r="AT35" s="60">
        <f t="shared" si="28"/>
        <v>498.69600000000003</v>
      </c>
      <c r="AU35" s="135">
        <v>207</v>
      </c>
      <c r="AV35" s="136">
        <v>275.5</v>
      </c>
      <c r="AW35" s="92">
        <f t="shared" si="30"/>
        <v>482.5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277.94200000000001</v>
      </c>
      <c r="BK35" s="100">
        <f t="shared" si="36"/>
        <v>2247.6959999999999</v>
      </c>
      <c r="BL35" s="100">
        <f t="shared" si="14"/>
        <v>2525.6379999999999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/>
      <c r="R36" s="15"/>
      <c r="S36" s="41">
        <f>Q36+R36</f>
        <v>0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2347.752</v>
      </c>
      <c r="AH36" s="60">
        <f t="shared" si="5"/>
        <v>2448.002</v>
      </c>
      <c r="AI36" s="15"/>
      <c r="AJ36" s="15"/>
      <c r="AK36" s="131">
        <f t="shared" si="33"/>
        <v>0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279.83999999999997</v>
      </c>
      <c r="AS36" s="83">
        <v>232.32</v>
      </c>
      <c r="AT36" s="60">
        <f t="shared" si="28"/>
        <v>512.16</v>
      </c>
      <c r="AU36" s="67"/>
      <c r="AV36" s="15"/>
      <c r="AW36" s="92">
        <f t="shared" si="30"/>
        <v>0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380.09</v>
      </c>
      <c r="BK36" s="100">
        <f t="shared" ref="BK36:BK45" si="42">C36+I36+O36+U36+AA36+AG36+AM36+AS36+AY36</f>
        <v>2580.0720000000001</v>
      </c>
      <c r="BL36" s="100">
        <f t="shared" si="14"/>
        <v>2960.1619999999998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/>
      <c r="R37" s="15"/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2395.2719999999999</v>
      </c>
      <c r="AH37" s="60">
        <f t="shared" si="5"/>
        <v>2493.0219999999999</v>
      </c>
      <c r="AI37" s="15"/>
      <c r="AJ37" s="15"/>
      <c r="AK37" s="131">
        <f t="shared" si="33"/>
        <v>0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198</v>
      </c>
      <c r="AS37" s="69">
        <v>266.64</v>
      </c>
      <c r="AT37" s="60">
        <f t="shared" si="28"/>
        <v>464.64</v>
      </c>
      <c r="AU37" s="67"/>
      <c r="AV37" s="15"/>
      <c r="AW37" s="92">
        <f t="shared" si="30"/>
        <v>0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295.75</v>
      </c>
      <c r="BK37" s="100">
        <f t="shared" si="42"/>
        <v>2661.9119999999998</v>
      </c>
      <c r="BL37" s="100">
        <f t="shared" si="14"/>
        <v>2957.6619999999998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/>
      <c r="R38" s="15"/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2363.5920000000001</v>
      </c>
      <c r="AH38" s="60">
        <f t="shared" si="5"/>
        <v>2477.0920000000001</v>
      </c>
      <c r="AI38" s="15"/>
      <c r="AJ38" s="15"/>
      <c r="AK38" s="131">
        <f t="shared" si="33"/>
        <v>0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227.04</v>
      </c>
      <c r="AS38" s="69">
        <v>274.56</v>
      </c>
      <c r="AT38" s="60">
        <f t="shared" si="28"/>
        <v>501.6</v>
      </c>
      <c r="AU38" s="15"/>
      <c r="AV38" s="15"/>
      <c r="AW38" s="92">
        <f t="shared" si="30"/>
        <v>0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340.53999999999996</v>
      </c>
      <c r="BK38" s="100">
        <f t="shared" si="42"/>
        <v>2638.152</v>
      </c>
      <c r="BL38" s="100">
        <f t="shared" ref="BL38:BL57" si="43">D38+J38+P38+V38+AB38+AH38+AN38+AT38+AZ38</f>
        <v>2978.692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/>
      <c r="R39" s="15"/>
      <c r="S39" s="41">
        <f t="shared" si="17"/>
        <v>0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2005.8720000000001</v>
      </c>
      <c r="AH39" s="60">
        <f t="shared" si="5"/>
        <v>2106.1220000000003</v>
      </c>
      <c r="AI39" s="15"/>
      <c r="AJ39" s="15"/>
      <c r="AK39" s="131">
        <f t="shared" si="33"/>
        <v>0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158.4</v>
      </c>
      <c r="AS39" s="69">
        <v>330</v>
      </c>
      <c r="AT39" s="60">
        <f t="shared" si="28"/>
        <v>488.4</v>
      </c>
      <c r="AU39" s="15"/>
      <c r="AV39" s="15"/>
      <c r="AW39" s="92">
        <f t="shared" si="30"/>
        <v>0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258.64999999999998</v>
      </c>
      <c r="BK39" s="100">
        <f t="shared" si="42"/>
        <v>2335.8720000000003</v>
      </c>
      <c r="BL39" s="100">
        <f t="shared" si="43"/>
        <v>2594.5220000000004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/>
      <c r="R40" s="15"/>
      <c r="S40" s="41">
        <f t="shared" si="17"/>
        <v>0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1905.5519999999999</v>
      </c>
      <c r="AH40" s="60">
        <f t="shared" si="5"/>
        <v>1984.8019999999999</v>
      </c>
      <c r="AI40" s="15"/>
      <c r="AJ40" s="15"/>
      <c r="AK40" s="131">
        <f t="shared" si="33"/>
        <v>0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137.28</v>
      </c>
      <c r="AS40" s="69">
        <v>366.96</v>
      </c>
      <c r="AT40" s="60">
        <f t="shared" si="28"/>
        <v>504.24</v>
      </c>
      <c r="AU40" s="15"/>
      <c r="AV40" s="15"/>
      <c r="AW40" s="92">
        <f t="shared" si="30"/>
        <v>0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216.53</v>
      </c>
      <c r="BK40" s="100">
        <f t="shared" si="42"/>
        <v>2272.5119999999997</v>
      </c>
      <c r="BL40" s="100">
        <f t="shared" si="43"/>
        <v>2489.0419999999999</v>
      </c>
      <c r="BN40" s="34"/>
      <c r="BO40" s="34"/>
      <c r="BP40" s="79"/>
      <c r="BQ40" s="79"/>
    </row>
    <row r="41" spans="1:69" x14ac:dyDescent="0.2">
      <c r="A41" s="13">
        <v>36</v>
      </c>
      <c r="B41" s="69"/>
      <c r="C41" s="69"/>
      <c r="D41" s="60">
        <f t="shared" si="0"/>
        <v>0</v>
      </c>
      <c r="E41" s="15"/>
      <c r="F41" s="15"/>
      <c r="G41" s="41">
        <f t="shared" si="31"/>
        <v>0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/>
      <c r="R41" s="15"/>
      <c r="S41" s="41">
        <f t="shared" si="17"/>
        <v>0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1842.192</v>
      </c>
      <c r="AH41" s="60">
        <f t="shared" si="5"/>
        <v>1897.692</v>
      </c>
      <c r="AI41" s="15"/>
      <c r="AJ41" s="15"/>
      <c r="AK41" s="131">
        <f t="shared" si="33"/>
        <v>0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126.72</v>
      </c>
      <c r="AS41" s="69">
        <v>372.24</v>
      </c>
      <c r="AT41" s="60">
        <f t="shared" si="28"/>
        <v>498.96000000000004</v>
      </c>
      <c r="AU41" s="15"/>
      <c r="AV41" s="15"/>
      <c r="AW41" s="92">
        <f t="shared" si="30"/>
        <v>0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182.22</v>
      </c>
      <c r="BK41" s="100">
        <f t="shared" si="42"/>
        <v>2214.4319999999998</v>
      </c>
      <c r="BL41" s="100">
        <f t="shared" si="43"/>
        <v>2396.652</v>
      </c>
      <c r="BN41" s="34"/>
      <c r="BO41" s="34"/>
      <c r="BP41" s="79"/>
      <c r="BQ41" s="79"/>
    </row>
    <row r="42" spans="1:69" x14ac:dyDescent="0.2">
      <c r="A42" s="13">
        <v>37</v>
      </c>
      <c r="B42" s="69"/>
      <c r="C42" s="69"/>
      <c r="D42" s="60">
        <f t="shared" si="0"/>
        <v>0</v>
      </c>
      <c r="E42" s="15"/>
      <c r="F42" s="15"/>
      <c r="G42" s="41">
        <f t="shared" si="31"/>
        <v>0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/>
      <c r="R42" s="15"/>
      <c r="S42" s="41">
        <f t="shared" si="17"/>
        <v>0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1837.44</v>
      </c>
      <c r="AH42" s="60">
        <f t="shared" si="5"/>
        <v>1932.44</v>
      </c>
      <c r="AI42" s="15"/>
      <c r="AJ42" s="15"/>
      <c r="AK42" s="131">
        <f t="shared" si="33"/>
        <v>0</v>
      </c>
      <c r="AL42" s="69"/>
      <c r="AM42" s="69"/>
      <c r="AN42" s="60">
        <f t="shared" si="39"/>
        <v>0</v>
      </c>
      <c r="AO42" s="15"/>
      <c r="AP42" s="15"/>
      <c r="AQ42" s="41">
        <f t="shared" si="40"/>
        <v>0</v>
      </c>
      <c r="AR42" s="69">
        <v>109.56</v>
      </c>
      <c r="AS42" s="69">
        <v>349.8</v>
      </c>
      <c r="AT42" s="60">
        <f t="shared" si="28"/>
        <v>459.36</v>
      </c>
      <c r="AU42" s="15"/>
      <c r="AV42" s="15"/>
      <c r="AW42" s="92">
        <f t="shared" si="30"/>
        <v>0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204.56</v>
      </c>
      <c r="BK42" s="100">
        <f t="shared" si="42"/>
        <v>2187.2400000000002</v>
      </c>
      <c r="BL42" s="100">
        <f t="shared" si="43"/>
        <v>2391.8000000000002</v>
      </c>
      <c r="BN42" s="34"/>
      <c r="BO42" s="34"/>
      <c r="BP42" s="79"/>
      <c r="BQ42" s="79"/>
    </row>
    <row r="43" spans="1:69" x14ac:dyDescent="0.2">
      <c r="A43" s="13">
        <v>38</v>
      </c>
      <c r="B43" s="69"/>
      <c r="C43" s="69"/>
      <c r="D43" s="60">
        <f t="shared" si="0"/>
        <v>0</v>
      </c>
      <c r="E43" s="15"/>
      <c r="F43" s="15"/>
      <c r="G43" s="41">
        <f t="shared" si="31"/>
        <v>0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/>
      <c r="R43" s="15"/>
      <c r="S43" s="41">
        <f t="shared" si="17"/>
        <v>0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68.75</v>
      </c>
      <c r="AG43" s="60">
        <v>1114.0800000000002</v>
      </c>
      <c r="AH43" s="60">
        <f t="shared" si="5"/>
        <v>1182.8300000000002</v>
      </c>
      <c r="AI43" s="15"/>
      <c r="AJ43" s="15"/>
      <c r="AK43" s="131">
        <f t="shared" si="33"/>
        <v>0</v>
      </c>
      <c r="AL43" s="69"/>
      <c r="AM43" s="69"/>
      <c r="AN43" s="60">
        <f t="shared" si="39"/>
        <v>0</v>
      </c>
      <c r="AO43" s="35"/>
      <c r="AP43" s="35"/>
      <c r="AQ43" s="41">
        <f t="shared" si="40"/>
        <v>0</v>
      </c>
      <c r="AR43" s="69">
        <v>106.92</v>
      </c>
      <c r="AS43" s="69">
        <v>318.12</v>
      </c>
      <c r="AT43" s="60">
        <f t="shared" si="28"/>
        <v>425.04</v>
      </c>
      <c r="AU43" s="15"/>
      <c r="AV43" s="15"/>
      <c r="AW43" s="92">
        <f t="shared" si="30"/>
        <v>0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175.67000000000002</v>
      </c>
      <c r="BK43" s="100">
        <f t="shared" si="42"/>
        <v>1432.2000000000003</v>
      </c>
      <c r="BL43" s="100">
        <f t="shared" si="43"/>
        <v>1607.8700000000001</v>
      </c>
      <c r="BN43" s="34"/>
      <c r="BO43" s="34"/>
      <c r="BP43" s="34"/>
      <c r="BQ43" s="34"/>
    </row>
    <row r="44" spans="1:69" x14ac:dyDescent="0.2">
      <c r="A44" s="13">
        <v>39</v>
      </c>
      <c r="B44" s="69"/>
      <c r="C44" s="69"/>
      <c r="D44" s="60">
        <f t="shared" si="0"/>
        <v>0</v>
      </c>
      <c r="E44" s="15"/>
      <c r="F44" s="15"/>
      <c r="G44" s="41">
        <f t="shared" si="31"/>
        <v>0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/>
      <c r="R44" s="66"/>
      <c r="S44" s="41">
        <f t="shared" si="17"/>
        <v>0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31.75</v>
      </c>
      <c r="AG44" s="60">
        <v>564.96</v>
      </c>
      <c r="AH44" s="60">
        <f t="shared" si="5"/>
        <v>596.71</v>
      </c>
      <c r="AI44" s="15"/>
      <c r="AJ44" s="15"/>
      <c r="AK44" s="131">
        <f t="shared" si="33"/>
        <v>0</v>
      </c>
      <c r="AL44" s="69"/>
      <c r="AM44" s="69"/>
      <c r="AN44" s="60">
        <f t="shared" si="39"/>
        <v>0</v>
      </c>
      <c r="AO44" s="15"/>
      <c r="AP44" s="15"/>
      <c r="AQ44" s="41">
        <f t="shared" si="40"/>
        <v>0</v>
      </c>
      <c r="AR44" s="69">
        <v>129.36000000000001</v>
      </c>
      <c r="AS44" s="69">
        <v>285.12</v>
      </c>
      <c r="AT44" s="60">
        <f t="shared" si="28"/>
        <v>414.48</v>
      </c>
      <c r="AU44" s="15"/>
      <c r="AV44" s="15"/>
      <c r="AW44" s="92">
        <f t="shared" si="30"/>
        <v>0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161.11000000000001</v>
      </c>
      <c r="BK44" s="100">
        <f t="shared" si="42"/>
        <v>850.08</v>
      </c>
      <c r="BL44" s="100">
        <f t="shared" si="43"/>
        <v>1011.19</v>
      </c>
      <c r="BN44" s="34"/>
      <c r="BO44" s="34"/>
      <c r="BP44" s="34"/>
      <c r="BQ44" s="34"/>
    </row>
    <row r="45" spans="1:69" x14ac:dyDescent="0.2">
      <c r="A45" s="13">
        <v>40</v>
      </c>
      <c r="B45" s="69"/>
      <c r="C45" s="69"/>
      <c r="D45" s="60">
        <f t="shared" si="0"/>
        <v>0</v>
      </c>
      <c r="E45" s="67"/>
      <c r="F45" s="67"/>
      <c r="G45" s="41">
        <f t="shared" si="31"/>
        <v>0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/>
      <c r="R45" s="66"/>
      <c r="S45" s="41">
        <f t="shared" si="17"/>
        <v>0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42.25</v>
      </c>
      <c r="AG45" s="60">
        <v>496.32000000000005</v>
      </c>
      <c r="AH45" s="60">
        <f t="shared" si="5"/>
        <v>538.57000000000005</v>
      </c>
      <c r="AI45" s="15"/>
      <c r="AJ45" s="15"/>
      <c r="AK45" s="131">
        <f t="shared" si="33"/>
        <v>0</v>
      </c>
      <c r="AL45" s="69"/>
      <c r="AM45" s="69"/>
      <c r="AN45" s="60">
        <f t="shared" si="39"/>
        <v>0</v>
      </c>
      <c r="AO45" s="15"/>
      <c r="AP45" s="15"/>
      <c r="AQ45" s="41">
        <f t="shared" si="40"/>
        <v>0</v>
      </c>
      <c r="AR45" s="69">
        <v>60.72</v>
      </c>
      <c r="AS45" s="69">
        <v>293.04000000000002</v>
      </c>
      <c r="AT45" s="60">
        <f t="shared" si="28"/>
        <v>353.76</v>
      </c>
      <c r="AU45" s="15"/>
      <c r="AV45" s="15"/>
      <c r="AW45" s="92">
        <f t="shared" si="30"/>
        <v>0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102.97</v>
      </c>
      <c r="BK45" s="100">
        <f t="shared" si="42"/>
        <v>789.36000000000013</v>
      </c>
      <c r="BL45" s="100">
        <f t="shared" si="43"/>
        <v>892.33</v>
      </c>
      <c r="BN45" s="34"/>
      <c r="BO45" s="34"/>
      <c r="BP45" s="34"/>
      <c r="BQ45" s="34"/>
    </row>
    <row r="46" spans="1:69" x14ac:dyDescent="0.2">
      <c r="A46" s="13">
        <v>41</v>
      </c>
      <c r="B46" s="69"/>
      <c r="C46" s="69"/>
      <c r="D46" s="60">
        <f t="shared" ref="D46:D57" si="44">B46+C46</f>
        <v>0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/>
      <c r="R46" s="66"/>
      <c r="S46" s="41">
        <f t="shared" si="17"/>
        <v>0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0</v>
      </c>
      <c r="AG46" s="60">
        <v>291.98399999999998</v>
      </c>
      <c r="AH46" s="60">
        <f t="shared" si="5"/>
        <v>291.98399999999998</v>
      </c>
      <c r="AI46" s="76"/>
      <c r="AJ46" s="76"/>
      <c r="AK46" s="131">
        <f t="shared" si="33"/>
        <v>0</v>
      </c>
      <c r="AL46" s="69"/>
      <c r="AM46" s="69"/>
      <c r="AN46" s="60">
        <f t="shared" si="39"/>
        <v>0</v>
      </c>
      <c r="AO46" s="15"/>
      <c r="AP46" s="15"/>
      <c r="AQ46" s="41">
        <f t="shared" si="40"/>
        <v>0</v>
      </c>
      <c r="AR46" s="69">
        <v>31.68</v>
      </c>
      <c r="AS46" s="69">
        <v>240.24</v>
      </c>
      <c r="AT46" s="60">
        <f t="shared" si="28"/>
        <v>271.92</v>
      </c>
      <c r="AU46" s="15"/>
      <c r="AV46" s="15"/>
      <c r="AW46" s="92">
        <f t="shared" si="30"/>
        <v>0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31.68</v>
      </c>
      <c r="BK46" s="100">
        <f t="shared" ref="BK46:BK57" si="47">C46+I46+O46+U46+AA46+AG46+AM46+AS46+AY46</f>
        <v>532.22399999999993</v>
      </c>
      <c r="BL46" s="100">
        <f t="shared" si="43"/>
        <v>563.904</v>
      </c>
      <c r="BN46" s="34"/>
      <c r="BO46" s="34"/>
      <c r="BP46" s="34"/>
      <c r="BQ46" s="34"/>
    </row>
    <row r="47" spans="1:69" x14ac:dyDescent="0.2">
      <c r="A47" s="13">
        <v>42</v>
      </c>
      <c r="B47" s="69"/>
      <c r="C47" s="69"/>
      <c r="D47" s="60">
        <f t="shared" si="44"/>
        <v>0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/>
      <c r="R47" s="66"/>
      <c r="S47" s="41">
        <f t="shared" si="17"/>
        <v>0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0</v>
      </c>
      <c r="AG47" s="60">
        <v>153.12</v>
      </c>
      <c r="AH47" s="60">
        <f t="shared" si="5"/>
        <v>153.12</v>
      </c>
      <c r="AI47" s="76"/>
      <c r="AJ47" s="76"/>
      <c r="AK47" s="131">
        <f t="shared" si="33"/>
        <v>0</v>
      </c>
      <c r="AL47" s="69"/>
      <c r="AM47" s="69"/>
      <c r="AN47" s="60">
        <f t="shared" si="39"/>
        <v>0</v>
      </c>
      <c r="AO47" s="15"/>
      <c r="AP47" s="15"/>
      <c r="AQ47" s="41">
        <f t="shared" si="40"/>
        <v>0</v>
      </c>
      <c r="AR47" s="69">
        <v>15.84</v>
      </c>
      <c r="AS47" s="69">
        <v>211.2</v>
      </c>
      <c r="AT47" s="60">
        <f t="shared" si="28"/>
        <v>227.04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15.84</v>
      </c>
      <c r="BK47" s="100">
        <f t="shared" si="47"/>
        <v>364.32</v>
      </c>
      <c r="BL47" s="100">
        <f t="shared" si="43"/>
        <v>380.15999999999997</v>
      </c>
      <c r="BN47" s="34"/>
      <c r="BO47" s="34"/>
      <c r="BP47" s="34"/>
      <c r="BQ47" s="34"/>
    </row>
    <row r="48" spans="1:69" x14ac:dyDescent="0.2">
      <c r="A48" s="13">
        <v>43</v>
      </c>
      <c r="B48" s="69"/>
      <c r="C48" s="69"/>
      <c r="D48" s="60">
        <f t="shared" si="44"/>
        <v>0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0</v>
      </c>
      <c r="AG48" s="60">
        <v>73.92</v>
      </c>
      <c r="AH48" s="60">
        <f t="shared" si="5"/>
        <v>73.92</v>
      </c>
      <c r="AI48" s="76"/>
      <c r="AJ48" s="76"/>
      <c r="AK48" s="131">
        <f t="shared" si="33"/>
        <v>0</v>
      </c>
      <c r="AL48" s="69"/>
      <c r="AM48" s="69"/>
      <c r="AN48" s="60">
        <f t="shared" si="39"/>
        <v>0</v>
      </c>
      <c r="AO48" s="15"/>
      <c r="AP48" s="15"/>
      <c r="AQ48" s="41">
        <f t="shared" si="40"/>
        <v>0</v>
      </c>
      <c r="AR48" s="69">
        <v>10.56</v>
      </c>
      <c r="AS48" s="69">
        <v>183.21600000000001</v>
      </c>
      <c r="AT48" s="60">
        <f t="shared" si="28"/>
        <v>193.77600000000001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10.56</v>
      </c>
      <c r="BK48" s="100">
        <f t="shared" si="47"/>
        <v>257.13600000000002</v>
      </c>
      <c r="BL48" s="100">
        <f t="shared" si="43"/>
        <v>267.69600000000003</v>
      </c>
      <c r="BN48" s="34"/>
      <c r="BO48" s="34"/>
      <c r="BP48" s="34"/>
      <c r="BQ48" s="34"/>
    </row>
    <row r="49" spans="1:69" x14ac:dyDescent="0.2">
      <c r="A49" s="13">
        <v>44</v>
      </c>
      <c r="B49" s="69"/>
      <c r="C49" s="69"/>
      <c r="D49" s="60">
        <f t="shared" si="44"/>
        <v>0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89.76</v>
      </c>
      <c r="AH49" s="60">
        <f t="shared" si="5"/>
        <v>89.76</v>
      </c>
      <c r="AI49" s="76"/>
      <c r="AJ49" s="76"/>
      <c r="AK49" s="131">
        <f t="shared" si="33"/>
        <v>0</v>
      </c>
      <c r="AL49" s="69"/>
      <c r="AM49" s="69"/>
      <c r="AN49" s="60">
        <f t="shared" si="39"/>
        <v>0</v>
      </c>
      <c r="AO49" s="15"/>
      <c r="AP49" s="15"/>
      <c r="AQ49" s="41">
        <f t="shared" si="40"/>
        <v>0</v>
      </c>
      <c r="AR49" s="69">
        <v>0</v>
      </c>
      <c r="AS49" s="69">
        <v>184.8</v>
      </c>
      <c r="AT49" s="60">
        <f t="shared" si="28"/>
        <v>184.8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0</v>
      </c>
      <c r="BK49" s="100">
        <f t="shared" si="47"/>
        <v>274.56</v>
      </c>
      <c r="BL49" s="100">
        <f t="shared" si="43"/>
        <v>274.56</v>
      </c>
      <c r="BN49" s="34"/>
      <c r="BO49" s="34"/>
      <c r="BP49" s="34"/>
      <c r="BQ49" s="34"/>
    </row>
    <row r="50" spans="1:69" x14ac:dyDescent="0.2">
      <c r="A50" s="13">
        <v>45</v>
      </c>
      <c r="B50" s="69"/>
      <c r="C50" s="69"/>
      <c r="D50" s="60">
        <f t="shared" si="44"/>
        <v>0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/>
      <c r="AM50" s="69"/>
      <c r="AN50" s="60">
        <f t="shared" si="39"/>
        <v>0</v>
      </c>
      <c r="AO50" s="15"/>
      <c r="AP50" s="15"/>
      <c r="AQ50" s="41">
        <f t="shared" si="40"/>
        <v>0</v>
      </c>
      <c r="AR50" s="69">
        <v>0</v>
      </c>
      <c r="AS50" s="69">
        <v>126.72</v>
      </c>
      <c r="AT50" s="60">
        <f t="shared" si="28"/>
        <v>126.72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0</v>
      </c>
      <c r="BK50" s="100">
        <f t="shared" si="47"/>
        <v>163.68</v>
      </c>
      <c r="BL50" s="100">
        <f t="shared" si="43"/>
        <v>163.68</v>
      </c>
      <c r="BN50" s="34"/>
      <c r="BO50" s="34"/>
      <c r="BP50" s="34"/>
      <c r="BQ50" s="34"/>
    </row>
    <row r="51" spans="1:69" x14ac:dyDescent="0.2">
      <c r="A51" s="13">
        <v>46</v>
      </c>
      <c r="B51" s="69"/>
      <c r="C51" s="69"/>
      <c r="D51" s="60">
        <f t="shared" si="44"/>
        <v>0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/>
      <c r="AM51" s="69"/>
      <c r="AN51" s="60">
        <f t="shared" si="39"/>
        <v>0</v>
      </c>
      <c r="AO51" s="15"/>
      <c r="AP51" s="15"/>
      <c r="AQ51" s="41">
        <f t="shared" si="40"/>
        <v>0</v>
      </c>
      <c r="AR51" s="69">
        <v>0</v>
      </c>
      <c r="AS51" s="69">
        <v>36.96</v>
      </c>
      <c r="AT51" s="60">
        <f t="shared" si="28"/>
        <v>36.96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0</v>
      </c>
      <c r="BK51" s="100">
        <f t="shared" si="47"/>
        <v>73.92</v>
      </c>
      <c r="BL51" s="100">
        <f t="shared" si="43"/>
        <v>73.92</v>
      </c>
      <c r="BN51" s="34"/>
      <c r="BO51" s="34"/>
      <c r="BP51" s="34"/>
      <c r="BQ51" s="34"/>
    </row>
    <row r="52" spans="1:69" x14ac:dyDescent="0.2">
      <c r="A52" s="13">
        <v>47</v>
      </c>
      <c r="B52" s="69"/>
      <c r="C52" s="69"/>
      <c r="D52" s="60">
        <f t="shared" si="44"/>
        <v>0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/>
      <c r="AG52" s="69">
        <v>31.68</v>
      </c>
      <c r="AH52" s="60">
        <f t="shared" si="5"/>
        <v>31.68</v>
      </c>
      <c r="AI52" s="15"/>
      <c r="AJ52" s="15"/>
      <c r="AK52" s="131">
        <f t="shared" si="33"/>
        <v>0</v>
      </c>
      <c r="AL52" s="69"/>
      <c r="AM52" s="69"/>
      <c r="AN52" s="60">
        <f t="shared" si="39"/>
        <v>0</v>
      </c>
      <c r="AO52" s="15"/>
      <c r="AP52" s="15"/>
      <c r="AQ52" s="41">
        <f t="shared" si="40"/>
        <v>0</v>
      </c>
      <c r="AR52" s="69">
        <v>0</v>
      </c>
      <c r="AS52" s="69">
        <v>26.4</v>
      </c>
      <c r="AT52" s="60">
        <f t="shared" si="28"/>
        <v>26.4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0</v>
      </c>
      <c r="BK52" s="100">
        <f t="shared" si="47"/>
        <v>58.08</v>
      </c>
      <c r="BL52" s="100">
        <f t="shared" si="43"/>
        <v>58.08</v>
      </c>
      <c r="BN52" s="34"/>
      <c r="BO52" s="34"/>
      <c r="BP52" s="34"/>
      <c r="BQ52" s="34"/>
    </row>
    <row r="53" spans="1:69" x14ac:dyDescent="0.2">
      <c r="A53" s="13">
        <v>48</v>
      </c>
      <c r="B53" s="69"/>
      <c r="C53" s="69"/>
      <c r="D53" s="60">
        <f t="shared" si="44"/>
        <v>0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/>
      <c r="AG53" s="69">
        <v>26.400000000000002</v>
      </c>
      <c r="AH53" s="60">
        <f t="shared" si="5"/>
        <v>26.400000000000002</v>
      </c>
      <c r="AI53" s="15"/>
      <c r="AJ53" s="15"/>
      <c r="AK53" s="131">
        <f t="shared" si="33"/>
        <v>0</v>
      </c>
      <c r="AL53" s="69"/>
      <c r="AM53" s="69"/>
      <c r="AN53" s="60">
        <f t="shared" si="39"/>
        <v>0</v>
      </c>
      <c r="AO53" s="15"/>
      <c r="AP53" s="15"/>
      <c r="AQ53" s="41">
        <f t="shared" si="40"/>
        <v>0</v>
      </c>
      <c r="AR53" s="69">
        <v>0</v>
      </c>
      <c r="AS53" s="69">
        <v>5.28</v>
      </c>
      <c r="AT53" s="60">
        <f t="shared" si="28"/>
        <v>5.28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0</v>
      </c>
      <c r="BK53" s="100">
        <f t="shared" si="47"/>
        <v>31.680000000000003</v>
      </c>
      <c r="BL53" s="100">
        <f t="shared" si="43"/>
        <v>31.680000000000003</v>
      </c>
      <c r="BN53" s="34"/>
      <c r="BO53" s="34"/>
      <c r="BP53" s="34"/>
      <c r="BQ53" s="34"/>
    </row>
    <row r="54" spans="1:69" x14ac:dyDescent="0.2">
      <c r="A54" s="13">
        <v>49</v>
      </c>
      <c r="B54" s="69"/>
      <c r="C54" s="69"/>
      <c r="D54" s="60">
        <f t="shared" si="44"/>
        <v>0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5.28</v>
      </c>
      <c r="AH54" s="60">
        <f t="shared" si="5"/>
        <v>5.28</v>
      </c>
      <c r="AI54" s="15"/>
      <c r="AJ54" s="15"/>
      <c r="AK54" s="131">
        <f t="shared" si="33"/>
        <v>0</v>
      </c>
      <c r="AL54" s="69"/>
      <c r="AM54" s="69"/>
      <c r="AN54" s="60">
        <f t="shared" si="39"/>
        <v>0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0</v>
      </c>
      <c r="BK54" s="100">
        <f t="shared" si="47"/>
        <v>5.28</v>
      </c>
      <c r="BL54" s="100">
        <f t="shared" si="43"/>
        <v>5.28</v>
      </c>
    </row>
    <row r="55" spans="1:69" x14ac:dyDescent="0.2">
      <c r="A55" s="13">
        <v>50</v>
      </c>
      <c r="B55" s="69"/>
      <c r="C55" s="69"/>
      <c r="D55" s="60">
        <f t="shared" si="44"/>
        <v>0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/>
      <c r="AH55" s="60">
        <f t="shared" si="5"/>
        <v>0</v>
      </c>
      <c r="AI55" s="15"/>
      <c r="AJ55" s="15"/>
      <c r="AK55" s="131">
        <f t="shared" si="33"/>
        <v>0</v>
      </c>
      <c r="AL55" s="69"/>
      <c r="AM55" s="69"/>
      <c r="AN55" s="60">
        <f t="shared" si="39"/>
        <v>0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0</v>
      </c>
      <c r="BK55" s="100">
        <f t="shared" si="47"/>
        <v>0</v>
      </c>
      <c r="BL55" s="100">
        <f t="shared" si="43"/>
        <v>0</v>
      </c>
    </row>
    <row r="56" spans="1:69" x14ac:dyDescent="0.2">
      <c r="A56" s="13">
        <v>51</v>
      </c>
      <c r="B56" s="69"/>
      <c r="C56" s="69"/>
      <c r="D56" s="60">
        <f t="shared" si="44"/>
        <v>0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/>
      <c r="AM56" s="69"/>
      <c r="AN56" s="60">
        <f t="shared" si="39"/>
        <v>0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0</v>
      </c>
      <c r="BK56" s="100">
        <f t="shared" si="47"/>
        <v>0</v>
      </c>
      <c r="BL56" s="100">
        <f t="shared" si="43"/>
        <v>0</v>
      </c>
    </row>
    <row r="57" spans="1:69" x14ac:dyDescent="0.2">
      <c r="A57" s="13">
        <v>52</v>
      </c>
      <c r="B57" s="69"/>
      <c r="C57" s="69"/>
      <c r="D57" s="60">
        <f t="shared" si="44"/>
        <v>0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/>
      <c r="AM57" s="69"/>
      <c r="AN57" s="60">
        <f t="shared" si="39"/>
        <v>0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0</v>
      </c>
      <c r="BK57" s="100">
        <f t="shared" si="47"/>
        <v>0</v>
      </c>
      <c r="BL57" s="100">
        <f t="shared" si="43"/>
        <v>0</v>
      </c>
    </row>
    <row r="58" spans="1:69" x14ac:dyDescent="0.2">
      <c r="A58" s="17"/>
      <c r="B58" s="220">
        <f t="shared" ref="B58:AH58" si="49">SUM(B6:B57)</f>
        <v>3790</v>
      </c>
      <c r="C58" s="220">
        <f t="shared" si="49"/>
        <v>6278.75</v>
      </c>
      <c r="D58" s="220">
        <f t="shared" si="49"/>
        <v>10068.75</v>
      </c>
      <c r="E58" s="221">
        <f t="shared" si="49"/>
        <v>2597.5</v>
      </c>
      <c r="F58" s="221">
        <f t="shared" si="49"/>
        <v>5631.25</v>
      </c>
      <c r="G58" s="221">
        <f t="shared" si="49"/>
        <v>8228.75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1416.7036000000005</v>
      </c>
      <c r="S58" s="221">
        <f t="shared" si="49"/>
        <v>1416.7036000000005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4290.25</v>
      </c>
      <c r="AG58" s="220">
        <f t="shared" si="49"/>
        <v>51066.98246660921</v>
      </c>
      <c r="AH58" s="220">
        <f t="shared" si="49"/>
        <v>55357.23246660921</v>
      </c>
      <c r="AI58" s="221">
        <v>16.896000000000001</v>
      </c>
      <c r="AJ58" s="221">
        <f t="shared" ref="AJ58:BL58" si="50">SUM(AJ6:AJ57)</f>
        <v>37241.885999999999</v>
      </c>
      <c r="AK58" s="221">
        <f t="shared" si="50"/>
        <v>42778.885999999999</v>
      </c>
      <c r="AL58" s="220">
        <f t="shared" si="50"/>
        <v>0</v>
      </c>
      <c r="AM58" s="220">
        <f t="shared" si="50"/>
        <v>8313.4979999999996</v>
      </c>
      <c r="AN58" s="220">
        <f t="shared" si="50"/>
        <v>8313.4979999999996</v>
      </c>
      <c r="AO58" s="221">
        <f t="shared" si="50"/>
        <v>0</v>
      </c>
      <c r="AP58" s="221">
        <f t="shared" si="50"/>
        <v>6633.75</v>
      </c>
      <c r="AQ58" s="221">
        <f t="shared" si="50"/>
        <v>6633.75</v>
      </c>
      <c r="AR58" s="220">
        <f t="shared" si="50"/>
        <v>5926.8000000000011</v>
      </c>
      <c r="AS58" s="220">
        <f t="shared" si="50"/>
        <v>11038.442999999999</v>
      </c>
      <c r="AT58" s="220">
        <f>SUM(AT11:AT57)</f>
        <v>16965.243000000002</v>
      </c>
      <c r="AU58" s="221">
        <f t="shared" si="50"/>
        <v>4511.1559999999999</v>
      </c>
      <c r="AV58" s="221">
        <f t="shared" si="50"/>
        <v>6373.1060000000007</v>
      </c>
      <c r="AW58" s="221">
        <f t="shared" si="50"/>
        <v>10884.262000000001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15456.994999999997</v>
      </c>
      <c r="BK58" s="220">
        <f t="shared" si="50"/>
        <v>96917.424366609208</v>
      </c>
      <c r="BL58" s="220">
        <f t="shared" si="50"/>
        <v>112374.41936660919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20" sqref="P20:P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P15" sqref="P15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18" activePane="bottomRight" state="frozen"/>
      <selection activeCell="A4" sqref="A4"/>
      <selection pane="topRight" activeCell="B4" sqref="B4"/>
      <selection pane="bottomLeft" activeCell="A7" sqref="A7"/>
      <selection pane="bottomRight" activeCell="I39" sqref="I39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63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40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129.25</v>
      </c>
      <c r="AB9" s="207">
        <f t="shared" ref="AB9:AB60" si="7">SUM(Z9:AA9)</f>
        <v>129.25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1400.79</v>
      </c>
      <c r="AH9" s="167">
        <f t="shared" ref="AH9:AH60" si="11">AF9+AG9</f>
        <v>1744.54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202.5</v>
      </c>
      <c r="AB10" s="207">
        <f>SUM(Z10:AA10)</f>
        <v>202.5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1603.73</v>
      </c>
      <c r="AH10" s="167">
        <f t="shared" si="11"/>
        <v>1876.73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205.25</v>
      </c>
      <c r="AB11" s="207">
        <f>SUM(Z11:AA11)</f>
        <v>205.25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1844.22</v>
      </c>
      <c r="AH11" s="167">
        <f t="shared" si="11"/>
        <v>2126.2200000000003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172.75</v>
      </c>
      <c r="AB12" s="207">
        <f t="shared" si="7"/>
        <v>172.75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1879.0700000000002</v>
      </c>
      <c r="AH12" s="167">
        <f t="shared" si="11"/>
        <v>2224.9100000000003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117.5</v>
      </c>
      <c r="AB13" s="207">
        <f t="shared" si="7"/>
        <v>117.5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1814.9043999999999</v>
      </c>
      <c r="AH13" s="167">
        <f t="shared" si="11"/>
        <v>2135.4544000000001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71.25</v>
      </c>
      <c r="AB14" s="207">
        <f t="shared" si="7"/>
        <v>71.25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2225.9292</v>
      </c>
      <c r="AH14" s="167">
        <f t="shared" si="11"/>
        <v>2606.9492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106</v>
      </c>
      <c r="AB15" s="207">
        <f t="shared" si="7"/>
        <v>106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2172.5100000000002</v>
      </c>
      <c r="AH15" s="167">
        <f t="shared" si="11"/>
        <v>2572.96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229.5</v>
      </c>
      <c r="AB16" s="207">
        <f t="shared" si="7"/>
        <v>229.5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2310.7020000000002</v>
      </c>
      <c r="AH16" s="167">
        <f t="shared" si="11"/>
        <v>2751.1620000000003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</v>
      </c>
      <c r="S17" s="151">
        <f t="shared" si="4"/>
        <v>282.48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494.75</v>
      </c>
      <c r="AB17" s="207">
        <f t="shared" si="7"/>
        <v>494.75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2237.4666000000002</v>
      </c>
      <c r="AH17" s="167">
        <f t="shared" si="11"/>
        <v>2797.2766000000001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84.48</v>
      </c>
      <c r="S18" s="151">
        <f t="shared" si="4"/>
        <v>319.44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215.5</v>
      </c>
      <c r="AB18" s="207">
        <f t="shared" si="7"/>
        <v>215.5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2160.0424000000003</v>
      </c>
      <c r="AH18" s="167">
        <f t="shared" si="11"/>
        <v>2680.0024000000003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190.08</v>
      </c>
      <c r="S19" s="151">
        <f t="shared" si="4"/>
        <v>456.72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483.25</v>
      </c>
      <c r="AB19" s="207">
        <f t="shared" si="7"/>
        <v>483.25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2948.7662</v>
      </c>
      <c r="AH19" s="167">
        <f t="shared" si="11"/>
        <v>3440.4962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348.48</v>
      </c>
      <c r="S20" s="151">
        <f t="shared" si="4"/>
        <v>633.6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378</v>
      </c>
      <c r="AB20" s="207">
        <f t="shared" si="7"/>
        <v>378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2947.2442000000001</v>
      </c>
      <c r="AH20" s="167">
        <f t="shared" si="11"/>
        <v>3442.8962000000001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464.64000000000004</v>
      </c>
      <c r="S21" s="151">
        <f t="shared" si="4"/>
        <v>712.80000000000007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594.25</v>
      </c>
      <c r="AB21" s="207">
        <f t="shared" si="7"/>
        <v>594.25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3198.5897</v>
      </c>
      <c r="AH21" s="167">
        <f t="shared" si="11"/>
        <v>3763.8777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7.3979999999999997</v>
      </c>
      <c r="J22" s="151">
        <f t="shared" si="1"/>
        <v>7.3979999999999997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566.59680000000003</v>
      </c>
      <c r="S22" s="151">
        <f t="shared" si="4"/>
        <v>790.99680000000001</v>
      </c>
      <c r="T22" s="149">
        <v>0</v>
      </c>
      <c r="U22" s="150">
        <v>119.25</v>
      </c>
      <c r="V22" s="151">
        <f t="shared" si="5"/>
        <v>119.25</v>
      </c>
      <c r="W22" s="149">
        <v>348.48</v>
      </c>
      <c r="X22" s="150">
        <v>173.44800000000001</v>
      </c>
      <c r="Y22" s="151">
        <f t="shared" si="6"/>
        <v>521.928</v>
      </c>
      <c r="Z22" s="217">
        <v>0</v>
      </c>
      <c r="AA22" s="218">
        <v>454.5</v>
      </c>
      <c r="AB22" s="207">
        <f>SUM(Z22:AA22)</f>
        <v>454.5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612.63</v>
      </c>
      <c r="AG22" s="166">
        <f t="shared" si="10"/>
        <v>2751.5811999999996</v>
      </c>
      <c r="AH22" s="167">
        <f t="shared" si="11"/>
        <v>3364.2111999999997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38.005000000000003</v>
      </c>
      <c r="J23" s="151">
        <f t="shared" si="1"/>
        <v>38.005000000000003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810.48</v>
      </c>
      <c r="S23" s="151">
        <f t="shared" si="4"/>
        <v>979.44</v>
      </c>
      <c r="T23" s="149">
        <v>0</v>
      </c>
      <c r="U23" s="150">
        <v>33</v>
      </c>
      <c r="V23" s="151">
        <f t="shared" si="5"/>
        <v>33</v>
      </c>
      <c r="W23" s="149">
        <v>338.18400000000003</v>
      </c>
      <c r="X23" s="150">
        <v>222.024</v>
      </c>
      <c r="Y23" s="151">
        <f>SUM(W23:X23)</f>
        <v>560.20800000000008</v>
      </c>
      <c r="Z23" s="217">
        <v>0</v>
      </c>
      <c r="AA23" s="218">
        <v>285.75</v>
      </c>
      <c r="AB23" s="207">
        <f>SUM(Z23:AA23)</f>
        <v>285.75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513.89400000000001</v>
      </c>
      <c r="AG23" s="166">
        <f t="shared" si="10"/>
        <v>2585.4594000000002</v>
      </c>
      <c r="AH23" s="167">
        <f t="shared" si="11"/>
        <v>3099.3534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22.164999999999999</v>
      </c>
      <c r="J24" s="151">
        <f t="shared" si="1"/>
        <v>22.164999999999999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1039.3679999999999</v>
      </c>
      <c r="S24" s="151">
        <f t="shared" si="4"/>
        <v>1298.088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485.49599999999998</v>
      </c>
      <c r="Y24" s="151">
        <f>SUM(W24:X24)</f>
        <v>746.06399999999996</v>
      </c>
      <c r="Z24" s="217">
        <v>0</v>
      </c>
      <c r="AA24" s="218">
        <v>395.25</v>
      </c>
      <c r="AB24" s="207">
        <f t="shared" si="7"/>
        <v>395.25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3048.9301999999998</v>
      </c>
      <c r="AH24" s="167">
        <f t="shared" si="11"/>
        <v>3667.7181999999998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11.065</v>
      </c>
      <c r="J25" s="151">
        <f t="shared" si="1"/>
        <v>11.065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1422.96</v>
      </c>
      <c r="S25" s="151">
        <f t="shared" si="4"/>
        <v>1713.3600000000001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467.28</v>
      </c>
      <c r="Y25" s="151">
        <f t="shared" si="6"/>
        <v>726.2639999999999</v>
      </c>
      <c r="Z25" s="217">
        <v>0</v>
      </c>
      <c r="AA25" s="218">
        <v>110.5</v>
      </c>
      <c r="AB25" s="207">
        <f t="shared" si="7"/>
        <v>110.5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3214.9694</v>
      </c>
      <c r="AH25" s="167">
        <f t="shared" si="11"/>
        <v>3882.7033999999999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11.063000000000001</v>
      </c>
      <c r="J26" s="151">
        <f t="shared" si="1"/>
        <v>11.063000000000001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1459.3799999999999</v>
      </c>
      <c r="S26" s="151">
        <f t="shared" si="4"/>
        <v>1731.3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404.18400000000003</v>
      </c>
      <c r="Y26" s="151">
        <f t="shared" si="6"/>
        <v>591.88800000000003</v>
      </c>
      <c r="Z26" s="217">
        <v>0</v>
      </c>
      <c r="AA26" s="218">
        <v>346</v>
      </c>
      <c r="AB26" s="207">
        <f t="shared" si="7"/>
        <v>346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3606.87156</v>
      </c>
      <c r="AH26" s="167">
        <f t="shared" si="11"/>
        <v>4223.7885648000001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5.5049999999999999</v>
      </c>
      <c r="J27" s="151">
        <f t="shared" si="1"/>
        <v>5.5049999999999999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200.64</v>
      </c>
      <c r="R27" s="150">
        <v>1463.3999999999999</v>
      </c>
      <c r="S27" s="151">
        <f t="shared" si="4"/>
        <v>1664.04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455</v>
      </c>
      <c r="AB27" s="207">
        <f t="shared" si="7"/>
        <v>455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641.14522079999995</v>
      </c>
      <c r="AG27" s="166">
        <f t="shared" si="10"/>
        <v>3449.7129999999997</v>
      </c>
      <c r="AH27" s="167">
        <f t="shared" si="11"/>
        <v>4090.8582207999998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0</v>
      </c>
      <c r="J28" s="151">
        <f t="shared" ref="J28" si="17">SUM(H28:I28)</f>
        <v>0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314.16000000000003</v>
      </c>
      <c r="R28" s="150">
        <v>2236.6212</v>
      </c>
      <c r="S28" s="151">
        <f t="shared" ref="S28" si="18">Q28+R28</f>
        <v>2550.7811999999999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491.75</v>
      </c>
      <c r="AB28" s="207">
        <f t="shared" si="7"/>
        <v>491.75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819.00450720000003</v>
      </c>
      <c r="AG28" s="166">
        <f t="shared" si="10"/>
        <v>3746.2763200000004</v>
      </c>
      <c r="AH28" s="167">
        <f t="shared" si="11"/>
        <v>4565.2808272000002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2.5000000000000001E-2</v>
      </c>
      <c r="J29" s="151">
        <f t="shared" ref="J29" si="19">SUM(H29:I29)</f>
        <v>2.5000000000000001E-2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2323.1550000000002</v>
      </c>
      <c r="S29" s="151">
        <f t="shared" ref="S29" si="20">Q29+R29</f>
        <v>2555.4750000000004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764.5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3819.9190400000002</v>
      </c>
      <c r="AH29" s="167">
        <f t="shared" si="11"/>
        <v>4526.5531903999999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10.813000000000001</v>
      </c>
      <c r="J30" s="151">
        <f t="shared" ref="J30:J31" si="21">SUM(H30:I30)</f>
        <v>10.813000000000001</v>
      </c>
      <c r="K30" s="155">
        <v>250</v>
      </c>
      <c r="L30" s="156">
        <v>189.87696</v>
      </c>
      <c r="M30" s="157">
        <f t="shared" si="2"/>
        <v>439.87696</v>
      </c>
      <c r="N30" s="155"/>
      <c r="O30" s="173"/>
      <c r="P30" s="168">
        <f t="shared" si="3"/>
        <v>0</v>
      </c>
      <c r="Q30" s="149">
        <v>327.36</v>
      </c>
      <c r="R30" s="150">
        <v>3312.5129999999999</v>
      </c>
      <c r="S30" s="151">
        <f t="shared" ref="S30" si="22">Q30+R30</f>
        <v>3639.873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380.68799999999999</v>
      </c>
      <c r="Y30" s="151">
        <f t="shared" si="6"/>
        <v>562.84799999999996</v>
      </c>
      <c r="Z30" s="217">
        <v>0</v>
      </c>
      <c r="AA30" s="218">
        <v>601.75</v>
      </c>
      <c r="AB30" s="207">
        <f t="shared" si="7"/>
        <v>601.75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759.52</v>
      </c>
      <c r="AG30" s="166">
        <f t="shared" si="10"/>
        <v>4547.2793600000005</v>
      </c>
      <c r="AH30" s="167">
        <f t="shared" si="11"/>
        <v>5306.7993600000009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8.64</v>
      </c>
      <c r="J31" s="151">
        <f t="shared" si="21"/>
        <v>8.64</v>
      </c>
      <c r="K31" s="155">
        <v>150</v>
      </c>
      <c r="L31" s="156">
        <v>84.389759999999995</v>
      </c>
      <c r="M31" s="157">
        <f t="shared" si="2"/>
        <v>234.38976</v>
      </c>
      <c r="N31" s="155"/>
      <c r="O31" s="173"/>
      <c r="P31" s="168">
        <f t="shared" si="3"/>
        <v>0</v>
      </c>
      <c r="Q31" s="149">
        <v>224.4</v>
      </c>
      <c r="R31" s="150">
        <v>3200.4929999999999</v>
      </c>
      <c r="S31" s="151">
        <f t="shared" si="4"/>
        <v>3424.893</v>
      </c>
      <c r="T31" s="152">
        <v>0</v>
      </c>
      <c r="U31" s="153">
        <v>0</v>
      </c>
      <c r="V31" s="154">
        <f t="shared" si="5"/>
        <v>0</v>
      </c>
      <c r="W31" s="149">
        <v>227.04</v>
      </c>
      <c r="X31" s="150">
        <v>374.61599999999999</v>
      </c>
      <c r="Y31" s="151">
        <f t="shared" si="6"/>
        <v>601.65599999999995</v>
      </c>
      <c r="Z31" s="217">
        <v>0</v>
      </c>
      <c r="AA31" s="218">
        <v>180</v>
      </c>
      <c r="AB31" s="207">
        <f t="shared" si="7"/>
        <v>180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601.43999999999994</v>
      </c>
      <c r="AG31" s="166">
        <f t="shared" si="10"/>
        <v>3899.7771599999996</v>
      </c>
      <c r="AH31" s="167">
        <f t="shared" si="11"/>
        <v>4501.2171599999992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3.613</v>
      </c>
      <c r="J32" s="151">
        <f t="shared" ref="J32" si="23">SUM(H32:I32)</f>
        <v>3.613</v>
      </c>
      <c r="K32" s="155">
        <v>120</v>
      </c>
      <c r="L32" s="156">
        <v>105.4872</v>
      </c>
      <c r="M32" s="157">
        <f t="shared" si="2"/>
        <v>225.4872</v>
      </c>
      <c r="N32" s="155"/>
      <c r="O32" s="173"/>
      <c r="P32" s="168">
        <f t="shared" si="3"/>
        <v>0</v>
      </c>
      <c r="Q32" s="149">
        <v>184.8</v>
      </c>
      <c r="R32" s="150">
        <v>3784.9530000000004</v>
      </c>
      <c r="S32" s="151">
        <f t="shared" si="4"/>
        <v>3969.7530000000006</v>
      </c>
      <c r="T32" s="152">
        <v>0</v>
      </c>
      <c r="U32" s="153">
        <v>0</v>
      </c>
      <c r="V32" s="154">
        <f t="shared" si="5"/>
        <v>0</v>
      </c>
      <c r="W32" s="149">
        <v>215.68799999999999</v>
      </c>
      <c r="X32" s="150">
        <v>490.512</v>
      </c>
      <c r="Y32" s="151">
        <f t="shared" si="6"/>
        <v>706.2</v>
      </c>
      <c r="Z32" s="217">
        <v>0</v>
      </c>
      <c r="AA32" s="218">
        <v>654.75</v>
      </c>
      <c r="AB32" s="207">
        <f t="shared" si="7"/>
        <v>654.75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520.48800000000006</v>
      </c>
      <c r="AG32" s="166">
        <f t="shared" si="10"/>
        <v>5090.9535999999998</v>
      </c>
      <c r="AH32" s="167">
        <f t="shared" si="11"/>
        <v>5611.4416000000001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0</v>
      </c>
      <c r="J33" s="151">
        <f t="shared" ref="J33" si="24">SUM(H33:I33)</f>
        <v>0</v>
      </c>
      <c r="K33" s="155">
        <v>100</v>
      </c>
      <c r="L33" s="156">
        <v>253.16928000000001</v>
      </c>
      <c r="M33" s="157">
        <f t="shared" si="2"/>
        <v>353.16928000000001</v>
      </c>
      <c r="N33" s="155"/>
      <c r="O33" s="173"/>
      <c r="P33" s="168">
        <f t="shared" si="3"/>
        <v>0</v>
      </c>
      <c r="Q33" s="149">
        <v>126.72</v>
      </c>
      <c r="R33" s="150">
        <v>3201.7464</v>
      </c>
      <c r="S33" s="151">
        <f t="shared" ref="S33" si="25">Q33+R33</f>
        <v>3328.4663999999998</v>
      </c>
      <c r="T33" s="152"/>
      <c r="U33" s="153"/>
      <c r="V33" s="154">
        <f t="shared" si="5"/>
        <v>0</v>
      </c>
      <c r="W33" s="149">
        <v>397.84800000000001</v>
      </c>
      <c r="X33" s="150">
        <v>375.67200000000003</v>
      </c>
      <c r="Y33" s="151">
        <f t="shared" si="6"/>
        <v>773.52</v>
      </c>
      <c r="Z33" s="217">
        <v>0</v>
      </c>
      <c r="AA33" s="218">
        <v>413.25</v>
      </c>
      <c r="AB33" s="207">
        <f t="shared" si="7"/>
        <v>413.25</v>
      </c>
      <c r="AC33" s="169">
        <v>0</v>
      </c>
      <c r="AD33" s="176"/>
      <c r="AE33" s="157">
        <f t="shared" si="8"/>
        <v>0</v>
      </c>
      <c r="AF33" s="165">
        <f t="shared" si="9"/>
        <v>624.56799999999998</v>
      </c>
      <c r="AG33" s="166">
        <f t="shared" si="10"/>
        <v>4243.8376800000005</v>
      </c>
      <c r="AH33" s="167">
        <f t="shared" si="11"/>
        <v>4868.4056800000008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49">
        <v>0</v>
      </c>
      <c r="I34" s="150">
        <v>1.7500000000000002E-2</v>
      </c>
      <c r="J34" s="151">
        <f t="shared" ref="J34" si="26">SUM(H34:I34)</f>
        <v>1.7500000000000002E-2</v>
      </c>
      <c r="K34" s="155">
        <v>90</v>
      </c>
      <c r="L34" s="156">
        <v>253.16928000000001</v>
      </c>
      <c r="M34" s="157">
        <f t="shared" si="2"/>
        <v>343.16928000000001</v>
      </c>
      <c r="N34" s="155"/>
      <c r="O34" s="173"/>
      <c r="P34" s="168">
        <f t="shared" si="3"/>
        <v>0</v>
      </c>
      <c r="Q34" s="149">
        <v>95.04</v>
      </c>
      <c r="R34" s="150">
        <v>2700.7200000000003</v>
      </c>
      <c r="S34" s="151">
        <f t="shared" ref="S34" si="27">Q34+R34</f>
        <v>2795.76</v>
      </c>
      <c r="T34" s="160"/>
      <c r="U34" s="161"/>
      <c r="V34" s="154">
        <f t="shared" si="5"/>
        <v>0</v>
      </c>
      <c r="W34" s="149">
        <v>249.21600000000001</v>
      </c>
      <c r="X34" s="150">
        <v>316.536</v>
      </c>
      <c r="Y34" s="151">
        <f t="shared" si="6"/>
        <v>565.75199999999995</v>
      </c>
      <c r="Z34" s="217">
        <v>0</v>
      </c>
      <c r="AA34" s="218">
        <v>699.25</v>
      </c>
      <c r="AB34" s="207">
        <f t="shared" si="7"/>
        <v>699.25</v>
      </c>
      <c r="AC34" s="169">
        <v>0</v>
      </c>
      <c r="AD34" s="176"/>
      <c r="AE34" s="157">
        <f t="shared" si="8"/>
        <v>0</v>
      </c>
      <c r="AF34" s="165">
        <f t="shared" si="9"/>
        <v>434.25600000000003</v>
      </c>
      <c r="AG34" s="166">
        <f t="shared" si="10"/>
        <v>3969.6927800000003</v>
      </c>
      <c r="AH34" s="167">
        <f t="shared" si="11"/>
        <v>4403.9487800000006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49">
        <v>0</v>
      </c>
      <c r="I35" s="150">
        <v>10.57</v>
      </c>
      <c r="J35" s="151">
        <f t="shared" ref="J35" si="28">SUM(H35:I35)</f>
        <v>10.57</v>
      </c>
      <c r="K35" s="155">
        <v>75</v>
      </c>
      <c r="L35" s="156">
        <v>295.36415999999997</v>
      </c>
      <c r="M35" s="157">
        <f t="shared" si="2"/>
        <v>370.36415999999997</v>
      </c>
      <c r="N35" s="155"/>
      <c r="O35" s="156"/>
      <c r="P35" s="168">
        <f t="shared" si="3"/>
        <v>0</v>
      </c>
      <c r="Q35" s="149">
        <v>306.24</v>
      </c>
      <c r="R35" s="150">
        <v>2935.152</v>
      </c>
      <c r="S35" s="151">
        <f t="shared" si="4"/>
        <v>3241.3919999999998</v>
      </c>
      <c r="T35" s="160"/>
      <c r="U35" s="161"/>
      <c r="V35" s="154">
        <f t="shared" si="5"/>
        <v>0</v>
      </c>
      <c r="W35" s="149">
        <v>244.2</v>
      </c>
      <c r="X35" s="150">
        <v>307.29599999999999</v>
      </c>
      <c r="Y35" s="151">
        <f t="shared" si="6"/>
        <v>551.49599999999998</v>
      </c>
      <c r="Z35" s="217">
        <v>0</v>
      </c>
      <c r="AA35" s="218">
        <v>656</v>
      </c>
      <c r="AB35" s="207">
        <f t="shared" si="7"/>
        <v>656</v>
      </c>
      <c r="AC35" s="169">
        <v>0</v>
      </c>
      <c r="AD35" s="176"/>
      <c r="AE35" s="157">
        <f t="shared" si="8"/>
        <v>0</v>
      </c>
      <c r="AF35" s="165">
        <f t="shared" si="9"/>
        <v>625.44000000000005</v>
      </c>
      <c r="AG35" s="166">
        <f t="shared" si="10"/>
        <v>4204.3821599999992</v>
      </c>
      <c r="AH35" s="167">
        <f t="shared" si="11"/>
        <v>4829.8221599999997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49">
        <v>0</v>
      </c>
      <c r="I36" s="150">
        <v>12.018000000000001</v>
      </c>
      <c r="J36" s="151">
        <f t="shared" ref="J36" si="29">SUM(H36:I36)</f>
        <v>12.018000000000001</v>
      </c>
      <c r="K36" s="155">
        <v>10</v>
      </c>
      <c r="L36" s="156">
        <v>316.46159999999998</v>
      </c>
      <c r="M36" s="157">
        <f t="shared" si="2"/>
        <v>326.46159999999998</v>
      </c>
      <c r="N36" s="155"/>
      <c r="O36" s="156"/>
      <c r="P36" s="168">
        <f t="shared" si="3"/>
        <v>0</v>
      </c>
      <c r="Q36" s="149">
        <v>205.92</v>
      </c>
      <c r="R36" s="150">
        <v>1984.0655999999999</v>
      </c>
      <c r="S36" s="151">
        <f t="shared" ref="S36" si="30">Q36+R36</f>
        <v>2189.9856</v>
      </c>
      <c r="T36" s="160"/>
      <c r="U36" s="161"/>
      <c r="V36" s="154">
        <f t="shared" si="5"/>
        <v>0</v>
      </c>
      <c r="W36" s="149">
        <v>260.83199999999999</v>
      </c>
      <c r="X36" s="150">
        <v>343.99200000000002</v>
      </c>
      <c r="Y36" s="151">
        <f t="shared" si="6"/>
        <v>604.82400000000007</v>
      </c>
      <c r="Z36" s="171">
        <v>0</v>
      </c>
      <c r="AA36" s="172">
        <v>547.5</v>
      </c>
      <c r="AB36" s="162">
        <f t="shared" si="7"/>
        <v>547.5</v>
      </c>
      <c r="AC36" s="169">
        <v>0</v>
      </c>
      <c r="AD36" s="176"/>
      <c r="AE36" s="157">
        <f t="shared" si="8"/>
        <v>0</v>
      </c>
      <c r="AF36" s="165">
        <f t="shared" si="9"/>
        <v>476.75199999999995</v>
      </c>
      <c r="AG36" s="166">
        <f t="shared" si="10"/>
        <v>3204.0372000000002</v>
      </c>
      <c r="AH36" s="167">
        <f t="shared" si="11"/>
        <v>3680.7892000000002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49">
        <v>0</v>
      </c>
      <c r="I37" s="150">
        <v>0.125</v>
      </c>
      <c r="J37" s="151">
        <f t="shared" ref="J37" si="31">SUM(H37:I37)</f>
        <v>0.125</v>
      </c>
      <c r="K37" s="155">
        <v>5</v>
      </c>
      <c r="L37" s="156">
        <v>400.85136</v>
      </c>
      <c r="M37" s="157">
        <f t="shared" si="2"/>
        <v>405.85136</v>
      </c>
      <c r="N37" s="155"/>
      <c r="O37" s="156"/>
      <c r="P37" s="168">
        <f t="shared" si="3"/>
        <v>0</v>
      </c>
      <c r="Q37" s="149">
        <v>184.8</v>
      </c>
      <c r="R37" s="150">
        <v>1792.56</v>
      </c>
      <c r="S37" s="151">
        <f t="shared" si="4"/>
        <v>1977.36</v>
      </c>
      <c r="T37" s="160"/>
      <c r="U37" s="161"/>
      <c r="V37" s="154">
        <f t="shared" si="5"/>
        <v>0</v>
      </c>
      <c r="W37" s="149">
        <v>204.5</v>
      </c>
      <c r="X37" s="150">
        <v>301.75</v>
      </c>
      <c r="Y37" s="151">
        <f t="shared" si="6"/>
        <v>506.25</v>
      </c>
      <c r="Z37" s="171">
        <v>0</v>
      </c>
      <c r="AA37" s="172">
        <v>168.75</v>
      </c>
      <c r="AB37" s="162">
        <f t="shared" si="7"/>
        <v>168.75</v>
      </c>
      <c r="AC37" s="169">
        <v>0</v>
      </c>
      <c r="AD37" s="176"/>
      <c r="AE37" s="157">
        <f t="shared" si="8"/>
        <v>0</v>
      </c>
      <c r="AF37" s="165">
        <f t="shared" si="9"/>
        <v>394.3</v>
      </c>
      <c r="AG37" s="166">
        <f t="shared" si="10"/>
        <v>2664.0363600000001</v>
      </c>
      <c r="AH37" s="167">
        <f t="shared" si="11"/>
        <v>3058.3363600000002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49">
        <v>0</v>
      </c>
      <c r="I38" s="150">
        <v>5</v>
      </c>
      <c r="J38" s="151">
        <f t="shared" ref="J38" si="32">SUM(H38:I38)</f>
        <v>5</v>
      </c>
      <c r="K38" s="155">
        <v>5</v>
      </c>
      <c r="L38" s="156">
        <v>443.0462399999999</v>
      </c>
      <c r="M38" s="157">
        <f t="shared" si="2"/>
        <v>448.0462399999999</v>
      </c>
      <c r="N38" s="155"/>
      <c r="O38" s="156"/>
      <c r="P38" s="168">
        <f t="shared" si="3"/>
        <v>0</v>
      </c>
      <c r="Q38" s="149">
        <v>121.44</v>
      </c>
      <c r="R38" s="150">
        <v>1758.25</v>
      </c>
      <c r="S38" s="151">
        <f t="shared" ref="S38" si="33">Q38+R38</f>
        <v>1879.69</v>
      </c>
      <c r="T38" s="160"/>
      <c r="U38" s="161"/>
      <c r="V38" s="154">
        <f t="shared" si="5"/>
        <v>0</v>
      </c>
      <c r="W38" s="149">
        <v>207</v>
      </c>
      <c r="X38" s="150">
        <v>275.5</v>
      </c>
      <c r="Y38" s="151">
        <f t="shared" ref="Y38" si="34">SUM(W38:X38)</f>
        <v>482.5</v>
      </c>
      <c r="Z38" s="171">
        <v>0</v>
      </c>
      <c r="AA38" s="172">
        <v>66.5</v>
      </c>
      <c r="AB38" s="162">
        <f t="shared" si="7"/>
        <v>66.5</v>
      </c>
      <c r="AC38" s="169">
        <v>0</v>
      </c>
      <c r="AD38" s="176"/>
      <c r="AE38" s="157">
        <f t="shared" si="8"/>
        <v>0</v>
      </c>
      <c r="AF38" s="165">
        <f t="shared" si="9"/>
        <v>333.44</v>
      </c>
      <c r="AG38" s="166">
        <f t="shared" si="10"/>
        <v>2548.2962399999997</v>
      </c>
      <c r="AH38" s="167">
        <f t="shared" si="11"/>
        <v>2881.7362399999997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49">
        <v>0</v>
      </c>
      <c r="I39" s="150">
        <v>12</v>
      </c>
      <c r="J39" s="151">
        <f t="shared" ref="J39" si="35">SUM(H39:I39)</f>
        <v>12</v>
      </c>
      <c r="K39" s="155">
        <v>5</v>
      </c>
      <c r="L39" s="156">
        <v>464.1436799999999</v>
      </c>
      <c r="M39" s="157">
        <f t="shared" si="2"/>
        <v>469.1436799999999</v>
      </c>
      <c r="N39" s="155"/>
      <c r="O39" s="156"/>
      <c r="P39" s="168">
        <f t="shared" si="3"/>
        <v>0</v>
      </c>
      <c r="Q39" s="170">
        <v>100.25</v>
      </c>
      <c r="R39" s="153">
        <v>2347.752</v>
      </c>
      <c r="S39" s="162">
        <f t="shared" si="4"/>
        <v>2448.002</v>
      </c>
      <c r="T39" s="170"/>
      <c r="U39" s="153"/>
      <c r="V39" s="162">
        <f t="shared" si="5"/>
        <v>0</v>
      </c>
      <c r="W39" s="152">
        <v>279.83999999999997</v>
      </c>
      <c r="X39" s="153">
        <v>232.32</v>
      </c>
      <c r="Y39" s="154">
        <f t="shared" si="6"/>
        <v>512.16</v>
      </c>
      <c r="Z39" s="171">
        <v>0</v>
      </c>
      <c r="AA39" s="172">
        <v>120</v>
      </c>
      <c r="AB39" s="162">
        <f t="shared" si="7"/>
        <v>120</v>
      </c>
      <c r="AC39" s="169">
        <v>0</v>
      </c>
      <c r="AD39" s="176"/>
      <c r="AE39" s="157">
        <f t="shared" si="8"/>
        <v>0</v>
      </c>
      <c r="AF39" s="165">
        <f t="shared" si="9"/>
        <v>385.09</v>
      </c>
      <c r="AG39" s="166">
        <f t="shared" si="10"/>
        <v>3176.2156799999998</v>
      </c>
      <c r="AH39" s="167">
        <f t="shared" si="11"/>
        <v>3561.3056799999999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52"/>
      <c r="I40" s="153">
        <v>131.45308</v>
      </c>
      <c r="J40" s="154">
        <f t="shared" si="1"/>
        <v>131.45308</v>
      </c>
      <c r="K40" s="155">
        <v>5</v>
      </c>
      <c r="L40" s="156">
        <v>548.53343999999993</v>
      </c>
      <c r="M40" s="157">
        <f t="shared" si="2"/>
        <v>553.53343999999993</v>
      </c>
      <c r="N40" s="155"/>
      <c r="O40" s="156"/>
      <c r="P40" s="168">
        <f t="shared" si="3"/>
        <v>0</v>
      </c>
      <c r="Q40" s="170">
        <v>97.75</v>
      </c>
      <c r="R40" s="153">
        <v>2395.2719999999999</v>
      </c>
      <c r="S40" s="162">
        <f t="shared" si="4"/>
        <v>2493.0219999999999</v>
      </c>
      <c r="T40" s="170"/>
      <c r="U40" s="153"/>
      <c r="V40" s="162">
        <f t="shared" si="5"/>
        <v>0</v>
      </c>
      <c r="W40" s="152">
        <v>198</v>
      </c>
      <c r="X40" s="153">
        <v>266.64</v>
      </c>
      <c r="Y40" s="154">
        <f t="shared" si="6"/>
        <v>464.64</v>
      </c>
      <c r="Z40" s="171">
        <v>0</v>
      </c>
      <c r="AA40" s="172">
        <v>87</v>
      </c>
      <c r="AB40" s="162">
        <f t="shared" si="7"/>
        <v>87</v>
      </c>
      <c r="AC40" s="169">
        <v>0</v>
      </c>
      <c r="AD40" s="176"/>
      <c r="AE40" s="157">
        <f t="shared" si="8"/>
        <v>0</v>
      </c>
      <c r="AF40" s="165">
        <f t="shared" si="9"/>
        <v>300.75</v>
      </c>
      <c r="AG40" s="166">
        <f t="shared" si="10"/>
        <v>3428.8985199999997</v>
      </c>
      <c r="AH40" s="167">
        <f t="shared" si="11"/>
        <v>3729.6485199999997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52"/>
      <c r="I41" s="153">
        <v>242.02111999999991</v>
      </c>
      <c r="J41" s="154">
        <f t="shared" ref="J41:J60" si="36">SUM(H41:I41)</f>
        <v>242.02111999999991</v>
      </c>
      <c r="K41" s="155">
        <v>5</v>
      </c>
      <c r="L41" s="156">
        <v>527.43600000000004</v>
      </c>
      <c r="M41" s="157">
        <f t="shared" si="2"/>
        <v>532.43600000000004</v>
      </c>
      <c r="N41" s="155"/>
      <c r="O41" s="156"/>
      <c r="P41" s="168">
        <f t="shared" ref="P41:P60" si="37">N41+O41</f>
        <v>0</v>
      </c>
      <c r="Q41" s="170">
        <v>113.5</v>
      </c>
      <c r="R41" s="153">
        <v>2363.5920000000001</v>
      </c>
      <c r="S41" s="162">
        <f t="shared" si="4"/>
        <v>2477.0920000000001</v>
      </c>
      <c r="T41" s="170">
        <v>0</v>
      </c>
      <c r="U41" s="153">
        <v>6.0305</v>
      </c>
      <c r="V41" s="162">
        <f t="shared" ref="V41:V60" si="38">T41+U41</f>
        <v>6.0305</v>
      </c>
      <c r="W41" s="152">
        <v>227.04</v>
      </c>
      <c r="X41" s="153">
        <v>274.56</v>
      </c>
      <c r="Y41" s="154">
        <f>SUM(W41:X41)</f>
        <v>501.6</v>
      </c>
      <c r="Z41" s="171">
        <v>0</v>
      </c>
      <c r="AA41" s="172">
        <v>214.25</v>
      </c>
      <c r="AB41" s="162">
        <f t="shared" si="7"/>
        <v>214.25</v>
      </c>
      <c r="AC41" s="169">
        <v>0</v>
      </c>
      <c r="AD41" s="176"/>
      <c r="AE41" s="157">
        <f t="shared" si="8"/>
        <v>0</v>
      </c>
      <c r="AF41" s="165">
        <f t="shared" ref="AF41:AF60" si="39">B41+E41+H41+K41+N41+Q41+T41+W41+Z41+AC41</f>
        <v>345.53999999999996</v>
      </c>
      <c r="AG41" s="166">
        <f t="shared" ref="AG41:AG60" si="40">C41+F41+I41+L41+O41+R41+U41+X41+AA41+AD41</f>
        <v>3627.8896199999999</v>
      </c>
      <c r="AH41" s="167">
        <f t="shared" si="11"/>
        <v>3973.4296199999999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52"/>
      <c r="I42" s="153">
        <v>328.04359499999987</v>
      </c>
      <c r="J42" s="154">
        <f t="shared" si="36"/>
        <v>328.04359499999987</v>
      </c>
      <c r="K42" s="155">
        <v>5</v>
      </c>
      <c r="L42" s="156">
        <v>464.1436799999999</v>
      </c>
      <c r="M42" s="157">
        <f t="shared" si="2"/>
        <v>469.1436799999999</v>
      </c>
      <c r="N42" s="155"/>
      <c r="O42" s="156"/>
      <c r="P42" s="168">
        <f t="shared" si="37"/>
        <v>0</v>
      </c>
      <c r="Q42" s="170">
        <v>100.25</v>
      </c>
      <c r="R42" s="153">
        <v>2005.8720000000001</v>
      </c>
      <c r="S42" s="162">
        <f t="shared" si="4"/>
        <v>2106.1220000000003</v>
      </c>
      <c r="T42" s="170">
        <v>0</v>
      </c>
      <c r="U42" s="153">
        <v>64.163250000000005</v>
      </c>
      <c r="V42" s="162">
        <f t="shared" si="38"/>
        <v>64.163250000000005</v>
      </c>
      <c r="W42" s="152">
        <v>158.4</v>
      </c>
      <c r="X42" s="153">
        <v>330</v>
      </c>
      <c r="Y42" s="154">
        <f>SUM(W42:X42)</f>
        <v>488.4</v>
      </c>
      <c r="Z42" s="171">
        <v>0</v>
      </c>
      <c r="AA42" s="172">
        <v>103.25</v>
      </c>
      <c r="AB42" s="162">
        <f t="shared" si="7"/>
        <v>103.25</v>
      </c>
      <c r="AC42" s="169">
        <v>0</v>
      </c>
      <c r="AD42" s="176"/>
      <c r="AE42" s="157">
        <f t="shared" si="8"/>
        <v>0</v>
      </c>
      <c r="AF42" s="165">
        <f t="shared" si="39"/>
        <v>263.64999999999998</v>
      </c>
      <c r="AG42" s="166">
        <f t="shared" si="40"/>
        <v>3295.4725249999997</v>
      </c>
      <c r="AH42" s="167">
        <f t="shared" si="11"/>
        <v>3559.1225249999998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52"/>
      <c r="I43" s="153">
        <v>393.20819999999981</v>
      </c>
      <c r="J43" s="154">
        <f t="shared" si="36"/>
        <v>393.20819999999981</v>
      </c>
      <c r="K43" s="155">
        <v>5</v>
      </c>
      <c r="L43" s="156">
        <v>506.33856000000003</v>
      </c>
      <c r="M43" s="157">
        <f t="shared" si="2"/>
        <v>511.33856000000003</v>
      </c>
      <c r="N43" s="155"/>
      <c r="O43" s="156"/>
      <c r="P43" s="168">
        <f t="shared" si="37"/>
        <v>0</v>
      </c>
      <c r="Q43" s="170">
        <v>79.25</v>
      </c>
      <c r="R43" s="153">
        <v>1905.5519999999999</v>
      </c>
      <c r="S43" s="162">
        <f t="shared" si="4"/>
        <v>1984.8019999999999</v>
      </c>
      <c r="T43" s="170">
        <v>0</v>
      </c>
      <c r="U43" s="153">
        <v>167.76574999999997</v>
      </c>
      <c r="V43" s="162">
        <f t="shared" si="38"/>
        <v>167.76574999999997</v>
      </c>
      <c r="W43" s="152">
        <v>137.28</v>
      </c>
      <c r="X43" s="153">
        <v>366.96</v>
      </c>
      <c r="Y43" s="154">
        <f t="shared" si="6"/>
        <v>504.24</v>
      </c>
      <c r="Z43" s="171">
        <v>0</v>
      </c>
      <c r="AA43" s="172">
        <v>138.5</v>
      </c>
      <c r="AB43" s="162">
        <f t="shared" si="7"/>
        <v>138.5</v>
      </c>
      <c r="AC43" s="169">
        <v>0</v>
      </c>
      <c r="AD43" s="176"/>
      <c r="AE43" s="157">
        <f t="shared" si="8"/>
        <v>0</v>
      </c>
      <c r="AF43" s="165">
        <f t="shared" si="39"/>
        <v>221.53</v>
      </c>
      <c r="AG43" s="166">
        <f t="shared" si="40"/>
        <v>3478.3245099999999</v>
      </c>
      <c r="AH43" s="167">
        <f t="shared" si="11"/>
        <v>3699.8545100000001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55">
        <v>80.5</v>
      </c>
      <c r="C44" s="156">
        <v>0</v>
      </c>
      <c r="D44" s="154">
        <f t="shared" si="0"/>
        <v>80.5</v>
      </c>
      <c r="E44" s="155"/>
      <c r="F44" s="156"/>
      <c r="G44" s="157">
        <f t="shared" si="13"/>
        <v>0</v>
      </c>
      <c r="H44" s="152"/>
      <c r="I44" s="153">
        <v>552.69015999999976</v>
      </c>
      <c r="J44" s="154">
        <f t="shared" si="36"/>
        <v>552.69015999999976</v>
      </c>
      <c r="K44" s="155">
        <v>5</v>
      </c>
      <c r="L44" s="156">
        <v>506.33856000000003</v>
      </c>
      <c r="M44" s="157">
        <f t="shared" si="2"/>
        <v>511.33856000000003</v>
      </c>
      <c r="N44" s="155"/>
      <c r="O44" s="156"/>
      <c r="P44" s="168">
        <f t="shared" si="37"/>
        <v>0</v>
      </c>
      <c r="Q44" s="170">
        <v>55.5</v>
      </c>
      <c r="R44" s="153">
        <v>1842.192</v>
      </c>
      <c r="S44" s="162">
        <f t="shared" si="4"/>
        <v>1897.692</v>
      </c>
      <c r="T44" s="170">
        <v>0</v>
      </c>
      <c r="U44" s="153">
        <v>383.40824999999995</v>
      </c>
      <c r="V44" s="162">
        <f t="shared" si="38"/>
        <v>383.40824999999995</v>
      </c>
      <c r="W44" s="152">
        <v>126.72</v>
      </c>
      <c r="X44" s="153">
        <v>372.24</v>
      </c>
      <c r="Y44" s="154">
        <f t="shared" si="6"/>
        <v>498.96000000000004</v>
      </c>
      <c r="Z44" s="171">
        <v>0</v>
      </c>
      <c r="AA44" s="172">
        <v>145.5</v>
      </c>
      <c r="AB44" s="162">
        <f t="shared" si="7"/>
        <v>145.5</v>
      </c>
      <c r="AC44" s="169">
        <v>0</v>
      </c>
      <c r="AD44" s="176"/>
      <c r="AE44" s="157">
        <f t="shared" si="8"/>
        <v>0</v>
      </c>
      <c r="AF44" s="165">
        <f t="shared" si="39"/>
        <v>267.72000000000003</v>
      </c>
      <c r="AG44" s="166">
        <f t="shared" si="40"/>
        <v>3802.3689699999995</v>
      </c>
      <c r="AH44" s="167">
        <f t="shared" si="11"/>
        <v>4070.0889699999998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55">
        <v>92</v>
      </c>
      <c r="C45" s="156">
        <v>0</v>
      </c>
      <c r="D45" s="154">
        <f t="shared" si="0"/>
        <v>92</v>
      </c>
      <c r="E45" s="155"/>
      <c r="F45" s="156"/>
      <c r="G45" s="157">
        <f t="shared" si="13"/>
        <v>0</v>
      </c>
      <c r="H45" s="152"/>
      <c r="I45" s="153">
        <v>490.04603999999989</v>
      </c>
      <c r="J45" s="154">
        <f t="shared" si="36"/>
        <v>490.04603999999989</v>
      </c>
      <c r="K45" s="155">
        <v>5</v>
      </c>
      <c r="L45" s="156">
        <v>443.0462399999999</v>
      </c>
      <c r="M45" s="157">
        <f t="shared" si="2"/>
        <v>448.0462399999999</v>
      </c>
      <c r="N45" s="155"/>
      <c r="O45" s="156"/>
      <c r="P45" s="168">
        <f t="shared" si="37"/>
        <v>0</v>
      </c>
      <c r="Q45" s="170">
        <v>95</v>
      </c>
      <c r="R45" s="153">
        <v>1837.44</v>
      </c>
      <c r="S45" s="162">
        <f t="shared" si="4"/>
        <v>1932.44</v>
      </c>
      <c r="T45" s="170">
        <v>0</v>
      </c>
      <c r="U45" s="153">
        <v>607.21375</v>
      </c>
      <c r="V45" s="162">
        <f t="shared" si="38"/>
        <v>607.21375</v>
      </c>
      <c r="W45" s="152">
        <v>109.56</v>
      </c>
      <c r="X45" s="153">
        <v>349.8</v>
      </c>
      <c r="Y45" s="154">
        <f t="shared" si="6"/>
        <v>459.36</v>
      </c>
      <c r="Z45" s="171">
        <v>0</v>
      </c>
      <c r="AA45" s="172">
        <v>278.75</v>
      </c>
      <c r="AB45" s="162">
        <f t="shared" si="7"/>
        <v>278.75</v>
      </c>
      <c r="AC45" s="169">
        <v>0</v>
      </c>
      <c r="AD45" s="176"/>
      <c r="AE45" s="157">
        <f t="shared" si="8"/>
        <v>0</v>
      </c>
      <c r="AF45" s="165">
        <f t="shared" si="39"/>
        <v>301.56</v>
      </c>
      <c r="AG45" s="166">
        <f t="shared" si="40"/>
        <v>4006.29603</v>
      </c>
      <c r="AH45" s="167">
        <f t="shared" si="11"/>
        <v>4307.8560299999999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55">
        <v>100.62499999999999</v>
      </c>
      <c r="C46" s="156">
        <v>0</v>
      </c>
      <c r="D46" s="154">
        <f t="shared" si="0"/>
        <v>100.62499999999999</v>
      </c>
      <c r="E46" s="177"/>
      <c r="F46" s="173"/>
      <c r="G46" s="157">
        <f t="shared" si="13"/>
        <v>0</v>
      </c>
      <c r="H46" s="152"/>
      <c r="I46" s="153">
        <v>559.94839999999976</v>
      </c>
      <c r="J46" s="154">
        <f t="shared" si="36"/>
        <v>559.94839999999976</v>
      </c>
      <c r="K46" s="155">
        <v>5</v>
      </c>
      <c r="L46" s="156">
        <v>379.75391999999999</v>
      </c>
      <c r="M46" s="157">
        <f t="shared" si="2"/>
        <v>384.75391999999999</v>
      </c>
      <c r="N46" s="155"/>
      <c r="O46" s="156"/>
      <c r="P46" s="168">
        <f t="shared" si="37"/>
        <v>0</v>
      </c>
      <c r="Q46" s="170">
        <v>68.75</v>
      </c>
      <c r="R46" s="153">
        <v>1114.0800000000002</v>
      </c>
      <c r="S46" s="162">
        <f t="shared" si="4"/>
        <v>1182.8300000000002</v>
      </c>
      <c r="T46" s="170">
        <v>0</v>
      </c>
      <c r="U46" s="153">
        <v>840.88599999999997</v>
      </c>
      <c r="V46" s="162">
        <f t="shared" si="38"/>
        <v>840.88599999999997</v>
      </c>
      <c r="W46" s="152">
        <v>106.92</v>
      </c>
      <c r="X46" s="153">
        <v>318.12</v>
      </c>
      <c r="Y46" s="154">
        <f t="shared" si="6"/>
        <v>425.04</v>
      </c>
      <c r="Z46" s="171">
        <v>0</v>
      </c>
      <c r="AA46" s="172">
        <v>150</v>
      </c>
      <c r="AB46" s="162">
        <f t="shared" si="7"/>
        <v>150</v>
      </c>
      <c r="AC46" s="169">
        <v>0</v>
      </c>
      <c r="AD46" s="176"/>
      <c r="AE46" s="157">
        <f t="shared" si="8"/>
        <v>0</v>
      </c>
      <c r="AF46" s="165">
        <f t="shared" si="39"/>
        <v>281.29500000000002</v>
      </c>
      <c r="AG46" s="166">
        <f t="shared" si="40"/>
        <v>3362.7883199999997</v>
      </c>
      <c r="AH46" s="167">
        <f t="shared" si="11"/>
        <v>3644.0833199999997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55">
        <v>221.37499999999997</v>
      </c>
      <c r="C47" s="156">
        <v>0</v>
      </c>
      <c r="D47" s="154">
        <f t="shared" si="0"/>
        <v>221.37499999999997</v>
      </c>
      <c r="E47" s="158"/>
      <c r="F47" s="159"/>
      <c r="G47" s="157">
        <f t="shared" si="13"/>
        <v>0</v>
      </c>
      <c r="H47" s="152"/>
      <c r="I47" s="153">
        <v>498.97803999999979</v>
      </c>
      <c r="J47" s="154">
        <f t="shared" si="36"/>
        <v>498.97803999999979</v>
      </c>
      <c r="K47" s="155">
        <v>5</v>
      </c>
      <c r="L47" s="156">
        <v>274.26671999999996</v>
      </c>
      <c r="M47" s="157">
        <f t="shared" si="2"/>
        <v>279.26671999999996</v>
      </c>
      <c r="N47" s="155"/>
      <c r="O47" s="156"/>
      <c r="P47" s="168">
        <f t="shared" si="37"/>
        <v>0</v>
      </c>
      <c r="Q47" s="170">
        <v>31.75</v>
      </c>
      <c r="R47" s="153">
        <v>564.96</v>
      </c>
      <c r="S47" s="162">
        <f t="shared" si="4"/>
        <v>596.71</v>
      </c>
      <c r="T47" s="170">
        <v>0</v>
      </c>
      <c r="U47" s="153">
        <v>1137.6785</v>
      </c>
      <c r="V47" s="162">
        <f t="shared" si="38"/>
        <v>1137.6785</v>
      </c>
      <c r="W47" s="152">
        <v>129.36000000000001</v>
      </c>
      <c r="X47" s="153">
        <v>285.12</v>
      </c>
      <c r="Y47" s="154">
        <f t="shared" si="6"/>
        <v>414.48</v>
      </c>
      <c r="Z47" s="171">
        <v>0</v>
      </c>
      <c r="AA47" s="172">
        <v>188.75</v>
      </c>
      <c r="AB47" s="162">
        <f t="shared" si="7"/>
        <v>188.75</v>
      </c>
      <c r="AC47" s="178"/>
      <c r="AD47" s="176"/>
      <c r="AE47" s="157">
        <f t="shared" si="8"/>
        <v>0</v>
      </c>
      <c r="AF47" s="165">
        <f t="shared" si="39"/>
        <v>387.48500000000001</v>
      </c>
      <c r="AG47" s="166">
        <f t="shared" si="40"/>
        <v>2949.7532599999995</v>
      </c>
      <c r="AH47" s="167">
        <f t="shared" si="11"/>
        <v>3337.2382599999996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55">
        <v>330.625</v>
      </c>
      <c r="C48" s="156">
        <v>0</v>
      </c>
      <c r="D48" s="154">
        <f t="shared" si="0"/>
        <v>330.625</v>
      </c>
      <c r="E48" s="158"/>
      <c r="F48" s="159"/>
      <c r="G48" s="157">
        <f t="shared" si="13"/>
        <v>0</v>
      </c>
      <c r="H48" s="152"/>
      <c r="I48" s="153">
        <v>736.787645</v>
      </c>
      <c r="J48" s="154">
        <f t="shared" si="36"/>
        <v>736.787645</v>
      </c>
      <c r="K48" s="155">
        <v>5</v>
      </c>
      <c r="L48" s="156">
        <v>98</v>
      </c>
      <c r="M48" s="157">
        <f t="shared" si="2"/>
        <v>103</v>
      </c>
      <c r="N48" s="155"/>
      <c r="O48" s="156"/>
      <c r="P48" s="168">
        <f t="shared" si="37"/>
        <v>0</v>
      </c>
      <c r="Q48" s="170">
        <v>42.25</v>
      </c>
      <c r="R48" s="153">
        <v>496.32000000000005</v>
      </c>
      <c r="S48" s="162">
        <f t="shared" si="4"/>
        <v>538.57000000000005</v>
      </c>
      <c r="T48" s="170">
        <v>0</v>
      </c>
      <c r="U48" s="153">
        <v>1286.3862499999998</v>
      </c>
      <c r="V48" s="162">
        <f t="shared" si="38"/>
        <v>1286.3862499999998</v>
      </c>
      <c r="W48" s="152">
        <v>60.72</v>
      </c>
      <c r="X48" s="153">
        <v>293.04000000000002</v>
      </c>
      <c r="Y48" s="154">
        <f t="shared" si="6"/>
        <v>353.76</v>
      </c>
      <c r="Z48" s="171">
        <v>0</v>
      </c>
      <c r="AA48" s="172">
        <v>81</v>
      </c>
      <c r="AB48" s="162">
        <f t="shared" si="7"/>
        <v>81</v>
      </c>
      <c r="AC48" s="178"/>
      <c r="AD48" s="176"/>
      <c r="AE48" s="157">
        <f t="shared" si="8"/>
        <v>0</v>
      </c>
      <c r="AF48" s="165">
        <f t="shared" si="39"/>
        <v>438.59500000000003</v>
      </c>
      <c r="AG48" s="166">
        <f t="shared" si="40"/>
        <v>2991.5338949999996</v>
      </c>
      <c r="AH48" s="167">
        <f t="shared" si="11"/>
        <v>3430.1288949999998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208.43749999999997</v>
      </c>
      <c r="C49" s="156">
        <v>0</v>
      </c>
      <c r="D49" s="154">
        <f t="shared" si="0"/>
        <v>208.43749999999997</v>
      </c>
      <c r="E49" s="158"/>
      <c r="F49" s="159"/>
      <c r="G49" s="157">
        <f t="shared" si="13"/>
        <v>0</v>
      </c>
      <c r="H49" s="152"/>
      <c r="I49" s="153">
        <v>455.73467500000004</v>
      </c>
      <c r="J49" s="154">
        <f t="shared" si="36"/>
        <v>455.73467500000004</v>
      </c>
      <c r="K49" s="155">
        <v>5</v>
      </c>
      <c r="L49" s="156">
        <v>0</v>
      </c>
      <c r="M49" s="157">
        <f t="shared" si="2"/>
        <v>5</v>
      </c>
      <c r="N49" s="155"/>
      <c r="O49" s="156"/>
      <c r="P49" s="168">
        <f t="shared" si="37"/>
        <v>0</v>
      </c>
      <c r="Q49" s="170">
        <v>0</v>
      </c>
      <c r="R49" s="153">
        <v>291.98399999999998</v>
      </c>
      <c r="S49" s="162">
        <f t="shared" si="4"/>
        <v>291.98399999999998</v>
      </c>
      <c r="T49" s="170">
        <v>0</v>
      </c>
      <c r="U49" s="153">
        <v>1490.4585</v>
      </c>
      <c r="V49" s="162">
        <f t="shared" si="38"/>
        <v>1490.4585</v>
      </c>
      <c r="W49" s="152">
        <v>31.68</v>
      </c>
      <c r="X49" s="153">
        <v>240.24</v>
      </c>
      <c r="Y49" s="154">
        <f t="shared" si="6"/>
        <v>271.92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41">AC49+AD49</f>
        <v>0</v>
      </c>
      <c r="AF49" s="165">
        <f t="shared" si="39"/>
        <v>245.11749999999998</v>
      </c>
      <c r="AG49" s="166">
        <f t="shared" si="40"/>
        <v>2583.1371749999994</v>
      </c>
      <c r="AH49" s="167">
        <f t="shared" si="11"/>
        <v>2828.2546749999992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313.375</v>
      </c>
      <c r="C50" s="156">
        <v>0</v>
      </c>
      <c r="D50" s="157">
        <f t="shared" si="0"/>
        <v>313.375</v>
      </c>
      <c r="E50" s="158"/>
      <c r="F50" s="159"/>
      <c r="G50" s="157">
        <f t="shared" si="13"/>
        <v>0</v>
      </c>
      <c r="H50" s="152"/>
      <c r="I50" s="153">
        <v>858.48856499999999</v>
      </c>
      <c r="J50" s="154">
        <f t="shared" si="36"/>
        <v>858.48856499999999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37"/>
        <v>5.08</v>
      </c>
      <c r="Q50" s="170">
        <v>0</v>
      </c>
      <c r="R50" s="153">
        <v>153.12</v>
      </c>
      <c r="S50" s="162">
        <f t="shared" si="4"/>
        <v>153.12</v>
      </c>
      <c r="T50" s="170">
        <v>0</v>
      </c>
      <c r="U50" s="153">
        <v>1086.885</v>
      </c>
      <c r="V50" s="162">
        <f t="shared" si="38"/>
        <v>1086.885</v>
      </c>
      <c r="W50" s="152">
        <v>15.84</v>
      </c>
      <c r="X50" s="153">
        <v>211.2</v>
      </c>
      <c r="Y50" s="154">
        <f t="shared" si="6"/>
        <v>227.04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41"/>
        <v>0</v>
      </c>
      <c r="AF50" s="165">
        <f t="shared" si="39"/>
        <v>329.21499999999997</v>
      </c>
      <c r="AG50" s="166">
        <f t="shared" si="40"/>
        <v>2450.2935649999999</v>
      </c>
      <c r="AH50" s="167">
        <f t="shared" si="11"/>
        <v>2779.5085650000001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255.87499999999997</v>
      </c>
      <c r="C51" s="156">
        <v>0</v>
      </c>
      <c r="D51" s="157">
        <f t="shared" si="0"/>
        <v>255.87499999999997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si="36"/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37"/>
        <v>5.08</v>
      </c>
      <c r="Q51" s="170">
        <v>0</v>
      </c>
      <c r="R51" s="153">
        <v>73.92</v>
      </c>
      <c r="S51" s="162">
        <f t="shared" si="4"/>
        <v>73.92</v>
      </c>
      <c r="T51" s="170">
        <v>0</v>
      </c>
      <c r="U51" s="153">
        <v>604.43849999999998</v>
      </c>
      <c r="V51" s="162">
        <f t="shared" si="38"/>
        <v>604.43849999999998</v>
      </c>
      <c r="W51" s="152">
        <v>10.56</v>
      </c>
      <c r="X51" s="153">
        <v>183.21600000000001</v>
      </c>
      <c r="Y51" s="154">
        <f t="shared" si="6"/>
        <v>193.77600000000001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41"/>
        <v>0</v>
      </c>
      <c r="AF51" s="165">
        <f t="shared" si="39"/>
        <v>352.17874999999998</v>
      </c>
      <c r="AG51" s="166">
        <f t="shared" si="40"/>
        <v>1367.9051099999999</v>
      </c>
      <c r="AH51" s="167">
        <f t="shared" si="11"/>
        <v>1720.08386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238.62499999999997</v>
      </c>
      <c r="C52" s="156">
        <v>20.125</v>
      </c>
      <c r="D52" s="157">
        <f t="shared" si="0"/>
        <v>258.75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36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37"/>
        <v>5.08</v>
      </c>
      <c r="Q52" s="152">
        <v>0</v>
      </c>
      <c r="R52" s="153">
        <v>89.76</v>
      </c>
      <c r="S52" s="162">
        <f t="shared" si="4"/>
        <v>89.76</v>
      </c>
      <c r="T52" s="170">
        <v>0</v>
      </c>
      <c r="U52" s="153">
        <v>1285.2417499999997</v>
      </c>
      <c r="V52" s="162">
        <f t="shared" si="38"/>
        <v>1285.2417499999997</v>
      </c>
      <c r="W52" s="152">
        <v>0</v>
      </c>
      <c r="X52" s="153">
        <v>184.8</v>
      </c>
      <c r="Y52" s="154">
        <f t="shared" si="6"/>
        <v>184.8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41"/>
        <v>0</v>
      </c>
      <c r="AF52" s="165">
        <f t="shared" si="39"/>
        <v>350.50624999999997</v>
      </c>
      <c r="AG52" s="166">
        <f t="shared" si="40"/>
        <v>1982.6544999999996</v>
      </c>
      <c r="AH52" s="167">
        <f t="shared" si="11"/>
        <v>2333.1607499999996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299</v>
      </c>
      <c r="C53" s="156">
        <v>138</v>
      </c>
      <c r="D53" s="157">
        <f t="shared" si="0"/>
        <v>437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36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>
        <v>0</v>
      </c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38"/>
        <v>1509</v>
      </c>
      <c r="W53" s="152">
        <v>0</v>
      </c>
      <c r="X53" s="153">
        <v>126.72</v>
      </c>
      <c r="Y53" s="154">
        <f t="shared" si="6"/>
        <v>126.72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41"/>
        <v>0</v>
      </c>
      <c r="AF53" s="165">
        <f t="shared" si="39"/>
        <v>491.52499999999998</v>
      </c>
      <c r="AG53" s="166">
        <f t="shared" si="40"/>
        <v>2556.6244999999999</v>
      </c>
      <c r="AH53" s="167">
        <f t="shared" si="11"/>
        <v>3048.1495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276</v>
      </c>
      <c r="C54" s="156">
        <v>150.9375</v>
      </c>
      <c r="D54" s="157">
        <f t="shared" si="0"/>
        <v>426.9375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36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>
        <v>0</v>
      </c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38"/>
        <v>1523.75</v>
      </c>
      <c r="W54" s="152">
        <v>0</v>
      </c>
      <c r="X54" s="153">
        <v>36.96</v>
      </c>
      <c r="Y54" s="154">
        <f t="shared" si="6"/>
        <v>36.96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41"/>
        <v>0</v>
      </c>
      <c r="AF54" s="165">
        <f t="shared" si="39"/>
        <v>445.57500000000005</v>
      </c>
      <c r="AG54" s="166">
        <f t="shared" si="40"/>
        <v>2417.2060000000001</v>
      </c>
      <c r="AH54" s="167">
        <f t="shared" si="11"/>
        <v>2862.7809999999999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270.25</v>
      </c>
      <c r="C55" s="156">
        <v>135.125</v>
      </c>
      <c r="D55" s="157">
        <f t="shared" si="0"/>
        <v>405.375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36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31.68</v>
      </c>
      <c r="S55" s="162">
        <f t="shared" ref="S55:S60" si="42">Q55+R55</f>
        <v>31.68</v>
      </c>
      <c r="T55" s="160">
        <v>0</v>
      </c>
      <c r="U55" s="180">
        <v>444.75</v>
      </c>
      <c r="V55" s="154">
        <f t="shared" si="38"/>
        <v>444.75</v>
      </c>
      <c r="W55" s="152">
        <v>0</v>
      </c>
      <c r="X55" s="153">
        <v>26.4</v>
      </c>
      <c r="Y55" s="154">
        <f t="shared" si="6"/>
        <v>26.4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41"/>
        <v>0</v>
      </c>
      <c r="AF55" s="165">
        <f t="shared" si="39"/>
        <v>503.89375000000001</v>
      </c>
      <c r="AG55" s="166">
        <f t="shared" si="40"/>
        <v>1335.7693000000002</v>
      </c>
      <c r="AH55" s="167">
        <f t="shared" si="11"/>
        <v>1839.6630500000001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333.5</v>
      </c>
      <c r="C56" s="156">
        <v>149.5</v>
      </c>
      <c r="D56" s="157">
        <f t="shared" si="0"/>
        <v>483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36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37"/>
        <v>5.08</v>
      </c>
      <c r="Q56" s="152"/>
      <c r="R56" s="153">
        <v>26.400000000000002</v>
      </c>
      <c r="S56" s="162">
        <f t="shared" si="42"/>
        <v>26.400000000000002</v>
      </c>
      <c r="T56" s="160">
        <v>0</v>
      </c>
      <c r="U56" s="180">
        <v>279</v>
      </c>
      <c r="V56" s="154">
        <f t="shared" si="38"/>
        <v>279</v>
      </c>
      <c r="W56" s="152">
        <v>0</v>
      </c>
      <c r="X56" s="153">
        <v>5.28</v>
      </c>
      <c r="Y56" s="154">
        <f t="shared" si="6"/>
        <v>5.28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41"/>
        <v>0</v>
      </c>
      <c r="AF56" s="165">
        <f t="shared" si="39"/>
        <v>488.73124999999999</v>
      </c>
      <c r="AG56" s="166">
        <f t="shared" si="40"/>
        <v>1311.9092500000002</v>
      </c>
      <c r="AH56" s="167">
        <f t="shared" si="11"/>
        <v>1800.6405000000002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362.25</v>
      </c>
      <c r="C57" s="159">
        <v>199.81249999999997</v>
      </c>
      <c r="D57" s="157">
        <f>B57+C57</f>
        <v>562.0625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36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37"/>
        <v>0</v>
      </c>
      <c r="Q57" s="152"/>
      <c r="R57" s="153">
        <v>5.28</v>
      </c>
      <c r="S57" s="162">
        <f t="shared" si="42"/>
        <v>5.28</v>
      </c>
      <c r="T57" s="160">
        <v>0</v>
      </c>
      <c r="U57" s="180">
        <v>799</v>
      </c>
      <c r="V57" s="154">
        <f t="shared" si="38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41"/>
        <v>0</v>
      </c>
      <c r="AF57" s="165">
        <f t="shared" si="39"/>
        <v>514.93124999999998</v>
      </c>
      <c r="AG57" s="166">
        <f t="shared" si="40"/>
        <v>1814.2578000000001</v>
      </c>
      <c r="AH57" s="167">
        <f t="shared" si="11"/>
        <v>2329.18905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283.1875</v>
      </c>
      <c r="C58" s="159">
        <v>255.87499999999997</v>
      </c>
      <c r="D58" s="157">
        <f>B58+C58</f>
        <v>539.0625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36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37"/>
        <v>0</v>
      </c>
      <c r="Q58" s="152"/>
      <c r="R58" s="153"/>
      <c r="S58" s="162">
        <f t="shared" si="42"/>
        <v>0</v>
      </c>
      <c r="T58" s="160">
        <v>0</v>
      </c>
      <c r="U58" s="180">
        <v>1338</v>
      </c>
      <c r="V58" s="154">
        <f t="shared" si="38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41"/>
        <v>0</v>
      </c>
      <c r="AF58" s="165">
        <f t="shared" si="39"/>
        <v>409.41250000000002</v>
      </c>
      <c r="AG58" s="166">
        <f t="shared" si="40"/>
        <v>2382.6722499999996</v>
      </c>
      <c r="AH58" s="167">
        <f t="shared" si="11"/>
        <v>2792.0847499999995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310.5</v>
      </c>
      <c r="C59" s="159">
        <v>129.375</v>
      </c>
      <c r="D59" s="157">
        <f>B59+C59</f>
        <v>439.875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36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37"/>
        <v>0</v>
      </c>
      <c r="Q59" s="155"/>
      <c r="R59" s="156">
        <v>0</v>
      </c>
      <c r="S59" s="168">
        <f t="shared" si="42"/>
        <v>0</v>
      </c>
      <c r="T59" s="160">
        <v>0</v>
      </c>
      <c r="U59" s="180">
        <v>1205.25</v>
      </c>
      <c r="V59" s="154">
        <f t="shared" si="38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41"/>
        <v>0</v>
      </c>
      <c r="AF59" s="165">
        <f t="shared" si="39"/>
        <v>481.66874999999999</v>
      </c>
      <c r="AG59" s="166">
        <f t="shared" si="40"/>
        <v>2293.9548</v>
      </c>
      <c r="AH59" s="167">
        <f t="shared" si="11"/>
        <v>2775.6235499999998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339.25</v>
      </c>
      <c r="C60" s="182">
        <v>198.37499999999997</v>
      </c>
      <c r="D60" s="183">
        <f>B60+C60</f>
        <v>537.625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36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37"/>
        <v>0</v>
      </c>
      <c r="Q60" s="181"/>
      <c r="R60" s="182">
        <v>0</v>
      </c>
      <c r="S60" s="183">
        <f t="shared" si="42"/>
        <v>0</v>
      </c>
      <c r="T60" s="160">
        <v>0</v>
      </c>
      <c r="U60" s="186">
        <v>630.5</v>
      </c>
      <c r="V60" s="187">
        <f t="shared" si="38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41"/>
        <v>0</v>
      </c>
      <c r="AF60" s="194">
        <f t="shared" si="39"/>
        <v>471.85</v>
      </c>
      <c r="AG60" s="195">
        <f t="shared" si="40"/>
        <v>1792.7506437499999</v>
      </c>
      <c r="AH60" s="167">
        <f t="shared" si="11"/>
        <v>2264.60064375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43">SUM(B9:B60)</f>
        <v>6912.875</v>
      </c>
      <c r="C61" s="196">
        <f t="shared" si="43"/>
        <v>7008.375</v>
      </c>
      <c r="D61" s="197">
        <f t="shared" si="43"/>
        <v>13921.25</v>
      </c>
      <c r="E61" s="196">
        <f t="shared" si="43"/>
        <v>2434.2749999999996</v>
      </c>
      <c r="F61" s="196">
        <f t="shared" si="43"/>
        <v>18146.014843750003</v>
      </c>
      <c r="G61" s="197">
        <f t="shared" si="43"/>
        <v>20580.289843749997</v>
      </c>
      <c r="H61" s="196">
        <v>0</v>
      </c>
      <c r="I61" s="197">
        <f t="shared" si="43"/>
        <v>9890.6011799999997</v>
      </c>
      <c r="J61" s="197">
        <f t="shared" si="43"/>
        <v>9890.6011799999997</v>
      </c>
      <c r="K61" s="196">
        <f t="shared" si="43"/>
        <v>1925.4048831999999</v>
      </c>
      <c r="L61" s="197">
        <f t="shared" si="43"/>
        <v>7563.9593599999998</v>
      </c>
      <c r="M61" s="196">
        <f t="shared" si="43"/>
        <v>9489.3642431999979</v>
      </c>
      <c r="N61" s="196">
        <f t="shared" si="43"/>
        <v>0</v>
      </c>
      <c r="O61" s="196">
        <f t="shared" si="43"/>
        <v>35.559999999999995</v>
      </c>
      <c r="P61" s="197">
        <f t="shared" si="43"/>
        <v>35.559999999999995</v>
      </c>
      <c r="Q61" s="196">
        <f t="shared" si="43"/>
        <v>6262.25</v>
      </c>
      <c r="R61" s="196">
        <f t="shared" si="43"/>
        <v>54858.952000000005</v>
      </c>
      <c r="S61" s="197">
        <f t="shared" si="43"/>
        <v>61121.202000000012</v>
      </c>
      <c r="T61" s="196">
        <f t="shared" si="43"/>
        <v>0</v>
      </c>
      <c r="U61" s="196">
        <f t="shared" si="43"/>
        <v>24203.892000000003</v>
      </c>
      <c r="V61" s="197">
        <f t="shared" si="43"/>
        <v>24203.892000000003</v>
      </c>
      <c r="W61" s="196">
        <f t="shared" si="43"/>
        <v>6129.4760000000006</v>
      </c>
      <c r="X61" s="196">
        <f t="shared" si="43"/>
        <v>10518.962000000003</v>
      </c>
      <c r="Y61" s="197">
        <f t="shared" si="43"/>
        <v>16648.438000000002</v>
      </c>
      <c r="Z61" s="196">
        <f t="shared" si="43"/>
        <v>0</v>
      </c>
      <c r="AA61" s="196">
        <f t="shared" si="43"/>
        <v>14606.31</v>
      </c>
      <c r="AB61" s="197">
        <f t="shared" si="43"/>
        <v>14063.56</v>
      </c>
      <c r="AC61" s="196">
        <f t="shared" si="43"/>
        <v>0</v>
      </c>
      <c r="AD61" s="196">
        <f t="shared" si="43"/>
        <v>916.02720000000011</v>
      </c>
      <c r="AE61" s="197">
        <f t="shared" si="43"/>
        <v>916.02720000000011</v>
      </c>
      <c r="AF61" s="197">
        <f t="shared" si="43"/>
        <v>23664.280883200001</v>
      </c>
      <c r="AG61" s="197">
        <f t="shared" si="43"/>
        <v>147748.65358375004</v>
      </c>
      <c r="AH61" s="197">
        <f t="shared" si="43"/>
        <v>171412.93446695001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27651.5</v>
      </c>
      <c r="C63" s="203">
        <f>C61*4</f>
        <v>28033.5</v>
      </c>
      <c r="D63" s="203">
        <f t="shared" ref="D63:AH63" si="44">D61*4</f>
        <v>55685</v>
      </c>
      <c r="E63" s="203">
        <f t="shared" si="44"/>
        <v>9737.0999999999985</v>
      </c>
      <c r="F63" s="203">
        <f t="shared" si="44"/>
        <v>72584.059375000012</v>
      </c>
      <c r="G63" s="203">
        <f t="shared" si="44"/>
        <v>82321.159374999988</v>
      </c>
      <c r="H63" s="203">
        <f>H61*4</f>
        <v>0</v>
      </c>
      <c r="I63" s="203">
        <f>I61*4</f>
        <v>39562.404719999999</v>
      </c>
      <c r="J63" s="203">
        <f>J61*4</f>
        <v>39562.404719999999</v>
      </c>
      <c r="K63" s="203">
        <f t="shared" si="44"/>
        <v>7701.6195327999994</v>
      </c>
      <c r="L63" s="203">
        <f t="shared" si="44"/>
        <v>30255.837439999999</v>
      </c>
      <c r="M63" s="203">
        <f t="shared" si="44"/>
        <v>37957.456972799991</v>
      </c>
      <c r="N63" s="203">
        <f t="shared" si="44"/>
        <v>0</v>
      </c>
      <c r="O63" s="203">
        <f t="shared" si="44"/>
        <v>142.23999999999998</v>
      </c>
      <c r="P63" s="203">
        <f t="shared" si="44"/>
        <v>142.23999999999998</v>
      </c>
      <c r="Q63" s="203">
        <f t="shared" si="44"/>
        <v>25049</v>
      </c>
      <c r="R63" s="203">
        <f t="shared" si="44"/>
        <v>219435.80800000002</v>
      </c>
      <c r="S63" s="203">
        <f t="shared" si="44"/>
        <v>244484.80800000005</v>
      </c>
      <c r="T63" s="203">
        <f t="shared" si="44"/>
        <v>0</v>
      </c>
      <c r="U63" s="203">
        <f t="shared" si="44"/>
        <v>96815.568000000014</v>
      </c>
      <c r="V63" s="203">
        <f t="shared" si="44"/>
        <v>96815.568000000014</v>
      </c>
      <c r="W63" s="203">
        <f t="shared" si="44"/>
        <v>24517.904000000002</v>
      </c>
      <c r="X63" s="203">
        <f t="shared" si="44"/>
        <v>42075.848000000013</v>
      </c>
      <c r="Y63" s="203">
        <f t="shared" si="44"/>
        <v>66593.752000000008</v>
      </c>
      <c r="Z63" s="203">
        <f t="shared" si="44"/>
        <v>0</v>
      </c>
      <c r="AA63" s="203">
        <f t="shared" si="44"/>
        <v>58425.24</v>
      </c>
      <c r="AB63" s="203">
        <f t="shared" si="44"/>
        <v>56254.239999999998</v>
      </c>
      <c r="AC63" s="203">
        <f t="shared" si="44"/>
        <v>0</v>
      </c>
      <c r="AD63" s="203">
        <f t="shared" si="44"/>
        <v>3664.1088000000004</v>
      </c>
      <c r="AE63" s="203">
        <f t="shared" si="44"/>
        <v>3664.1088000000004</v>
      </c>
      <c r="AF63" s="204">
        <f t="shared" si="44"/>
        <v>94657.123532800004</v>
      </c>
      <c r="AG63" s="204">
        <f t="shared" si="44"/>
        <v>590994.61433500017</v>
      </c>
      <c r="AH63" s="204">
        <f t="shared" si="44"/>
        <v>685651.73786780005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68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61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67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62</v>
      </c>
      <c r="M81" s="30"/>
      <c r="N81" s="34"/>
    </row>
    <row r="82" spans="1:17" x14ac:dyDescent="0.2">
      <c r="A82" s="117" t="s">
        <v>65</v>
      </c>
      <c r="M82" s="79"/>
      <c r="N82" s="31"/>
    </row>
    <row r="83" spans="1:17" x14ac:dyDescent="0.2">
      <c r="A83" s="117" t="s">
        <v>64</v>
      </c>
    </row>
    <row r="84" spans="1:17" x14ac:dyDescent="0.2">
      <c r="A84" s="117" t="s">
        <v>59</v>
      </c>
      <c r="J84" s="117"/>
    </row>
    <row r="85" spans="1:17" x14ac:dyDescent="0.2">
      <c r="A85" s="117" t="s">
        <v>66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0" sqref="P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K31" sqref="K3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7" sqref="Q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Q13" sqref="Q13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2020-07-16T11:21:52Z</dcterms:modified>
</cp:coreProperties>
</file>