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B3607BC7-CCD0-4730-959C-6B15221BA833}" xr6:coauthVersionLast="45" xr6:coauthVersionMax="45" xr10:uidLastSave="{00000000-0000-0000-0000-000000000000}"/>
  <bookViews>
    <workbookView xWindow="780" yWindow="780" windowWidth="21600" windowHeight="1470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J44" i="1" l="1"/>
  <c r="J43" i="1" l="1"/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AL63" i="1"/>
  <c r="AK63" i="1"/>
  <c r="AJ63" i="1"/>
  <c r="AE63" i="1"/>
  <c r="AD63" i="1"/>
  <c r="AC63" i="1"/>
  <c r="Z63" i="1"/>
  <c r="P63" i="1"/>
  <c r="O63" i="1"/>
  <c r="N63" i="1"/>
  <c r="H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P61" i="1"/>
  <c r="O61" i="1"/>
  <c r="N61" i="1"/>
  <c r="L61" i="1"/>
  <c r="L63" i="1" s="1"/>
  <c r="K61" i="1"/>
  <c r="K63" i="1" s="1"/>
  <c r="I61" i="1"/>
  <c r="I63" i="1" s="1"/>
  <c r="F61" i="1"/>
  <c r="F63" i="1" s="1"/>
  <c r="E61" i="1"/>
  <c r="E63" i="1" s="1"/>
  <c r="C61" i="1"/>
  <c r="C63" i="1" s="1"/>
  <c r="B61" i="1"/>
  <c r="B63" i="1" s="1"/>
  <c r="AG60" i="1"/>
  <c r="AF60" i="1"/>
  <c r="AH60" i="1" s="1"/>
  <c r="AE60" i="1"/>
  <c r="AB60" i="1"/>
  <c r="Y60" i="1"/>
  <c r="V60" i="1"/>
  <c r="S60" i="1"/>
  <c r="P60" i="1"/>
  <c r="M60" i="1"/>
  <c r="J60" i="1"/>
  <c r="G60" i="1"/>
  <c r="D60" i="1"/>
  <c r="AG59" i="1"/>
  <c r="AF59" i="1"/>
  <c r="AE59" i="1"/>
  <c r="AB59" i="1"/>
  <c r="Y59" i="1"/>
  <c r="V59" i="1"/>
  <c r="S59" i="1"/>
  <c r="P59" i="1"/>
  <c r="M59" i="1"/>
  <c r="J59" i="1"/>
  <c r="G59" i="1"/>
  <c r="D59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G45" i="1"/>
  <c r="D45" i="1"/>
  <c r="AG44" i="1"/>
  <c r="AF44" i="1"/>
  <c r="AE44" i="1"/>
  <c r="AB44" i="1"/>
  <c r="Y44" i="1"/>
  <c r="V44" i="1"/>
  <c r="S44" i="1"/>
  <c r="P44" i="1"/>
  <c r="M44" i="1"/>
  <c r="G44" i="1"/>
  <c r="D44" i="1"/>
  <c r="D61" i="1" s="1"/>
  <c r="D63" i="1" s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J61" i="1" s="1"/>
  <c r="J63" i="1" s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V61" i="1" l="1"/>
  <c r="V63" i="1" s="1"/>
  <c r="AH59" i="1"/>
  <c r="AH58" i="1"/>
  <c r="V65" i="1"/>
  <c r="AJ53" i="2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<sst xmlns="http://schemas.openxmlformats.org/spreadsheetml/2006/main" count="217" uniqueCount="71">
  <si>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</si>
  <si>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</si>
  <si>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</si>
  <si>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</si>
  <si>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</si>
  <si>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</si>
  <si>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</si>
  <si>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</si>
  <si>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</si>
  <si>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</si>
  <si>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</si>
  <si>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</si>
  <si>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</si>
  <si>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</si>
  <si>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</si>
  <si>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</si>
  <si>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</si>
  <si>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</si>
  <si>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</si>
  <si>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</si>
  <si>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</si>
  <si>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</si>
  <si>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</si>
  <si>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</si>
  <si>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</si>
  <si>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</si>
  <si>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</si>
  <si>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</si>
  <si>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</si>
  <si>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</si>
  <si>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</si>
  <si>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</si>
  <si>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</si>
  <si>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</si>
  <si>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</si>
  <si>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</si>
  <si>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</si>
  <si>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</si>
  <si>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</si>
  <si>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</si>
  <si>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</si>
  <si>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</si>
  <si>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</si>
  <si>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</si>
  <si>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</si>
  <si>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</si>
  <si>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</si>
  <si>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</si>
  <si>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</si>
  <si>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</si>
  <si>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</si>
  <si>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</si>
  <si>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</si>
  <si>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</si>
  <si>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</si>
  <si>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</si>
  <si>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</si>
  <si>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</si>
  <si>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</si>
  <si>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</si>
  <si>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</si>
  <si>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</si>
  <si>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</si>
  <si>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</si>
  <si>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</si>
  <si>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</si>
  <si>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</si>
  <si>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</si>
  <si>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</si>
  <si>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2020 Projected (in black) and actual supply (in colour) of avocados to the European market ('000 4 kg cartons) [updated 28/8/2020]</t>
  </si>
  <si>
    <t>Comparison of estimates and actual shipments to Europe in 2020 (Updated 28/8/2020)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</si>
</sst>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28/8/2020)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58.08</c:v>
                </c:pt>
                <c:pt idx="36">
                  <c:v>58.08</c:v>
                </c:pt>
                <c:pt idx="37">
                  <c:v>52.8</c:v>
                </c:pt>
                <c:pt idx="38">
                  <c:v>150.47999999999999</c:v>
                </c:pt>
                <c:pt idx="39">
                  <c:v>192.72</c:v>
                </c:pt>
                <c:pt idx="40">
                  <c:v>256.08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</c:v>
                </c:pt>
                <c:pt idx="34">
                  <c:v>121</c:v>
                </c:pt>
                <c:pt idx="35">
                  <c:v>37</c:v>
                </c:pt>
                <c:pt idx="36">
                  <c:v>32</c:v>
                </c:pt>
                <c:pt idx="37">
                  <c:v>68.64</c:v>
                </c:pt>
                <c:pt idx="38">
                  <c:v>31.68</c:v>
                </c:pt>
                <c:pt idx="39">
                  <c:v>42.24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70.224000000000004</c:v>
                </c:pt>
                <c:pt idx="38">
                  <c:v>120.384</c:v>
                </c:pt>
                <c:pt idx="39">
                  <c:v>47.52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303.60000000000002</c:v>
                </c:pt>
                <c:pt idx="36">
                  <c:v>264</c:v>
                </c:pt>
                <c:pt idx="37">
                  <c:v>100.32</c:v>
                </c:pt>
                <c:pt idx="38">
                  <c:v>67.055999999999997</c:v>
                </c:pt>
                <c:pt idx="39">
                  <c:v>68.64</c:v>
                </c:pt>
                <c:pt idx="40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235.22399999999999</c:v>
                </c:pt>
                <c:pt idx="11">
                  <c:v>497.11200000000002</c:v>
                </c:pt>
                <c:pt idx="12">
                  <c:v>478.63200000000001</c:v>
                </c:pt>
                <c:pt idx="13">
                  <c:v>412.36799999999999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290.13600000000002</c:v>
                </c:pt>
                <c:pt idx="22">
                  <c:v>307.29599999999999</c:v>
                </c:pt>
                <c:pt idx="23">
                  <c:v>312.31200000000001</c:v>
                </c:pt>
                <c:pt idx="24">
                  <c:v>329.20800000000003</c:v>
                </c:pt>
                <c:pt idx="25">
                  <c:v>269.80799999999999</c:v>
                </c:pt>
                <c:pt idx="26">
                  <c:v>227.83199999999999</c:v>
                </c:pt>
                <c:pt idx="27">
                  <c:v>254.49600000000001</c:v>
                </c:pt>
                <c:pt idx="28">
                  <c:v>308.08800000000002</c:v>
                </c:pt>
                <c:pt idx="29">
                  <c:v>315.48</c:v>
                </c:pt>
                <c:pt idx="30">
                  <c:v>364.584</c:v>
                </c:pt>
                <c:pt idx="31">
                  <c:v>309.67200000000003</c:v>
                </c:pt>
                <c:pt idx="32">
                  <c:v>306.24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913.44</c:v>
                </c:pt>
                <c:pt idx="35">
                  <c:v>464.64000000000004</c:v>
                </c:pt>
                <c:pt idx="36">
                  <c:v>264</c:v>
                </c:pt>
                <c:pt idx="37">
                  <c:v>100.32000000000001</c:v>
                </c:pt>
                <c:pt idx="38">
                  <c:v>63.36</c:v>
                </c:pt>
                <c:pt idx="39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348.48</c:v>
                </c:pt>
                <c:pt idx="8">
                  <c:v>464.64000000000004</c:v>
                </c:pt>
                <c:pt idx="9">
                  <c:v>567.54720000000009</c:v>
                </c:pt>
                <c:pt idx="10">
                  <c:v>826.32</c:v>
                </c:pt>
                <c:pt idx="11">
                  <c:v>1123.848</c:v>
                </c:pt>
                <c:pt idx="12">
                  <c:v>1549.68</c:v>
                </c:pt>
                <c:pt idx="13">
                  <c:v>1517.46</c:v>
                </c:pt>
                <c:pt idx="14">
                  <c:v>1516.1999999999998</c:v>
                </c:pt>
                <c:pt idx="15">
                  <c:v>2278.8611999999998</c:v>
                </c:pt>
                <c:pt idx="16">
                  <c:v>2365.3974816</c:v>
                </c:pt>
                <c:pt idx="17">
                  <c:v>3275.5529999999999</c:v>
                </c:pt>
                <c:pt idx="18">
                  <c:v>3211.0530000000003</c:v>
                </c:pt>
                <c:pt idx="19">
                  <c:v>3795.9271739130436</c:v>
                </c:pt>
                <c:pt idx="20">
                  <c:v>3215.7177391304344</c:v>
                </c:pt>
                <c:pt idx="21">
                  <c:v>2669.1777391304349</c:v>
                </c:pt>
                <c:pt idx="22">
                  <c:v>2935.5193043478262</c:v>
                </c:pt>
                <c:pt idx="23">
                  <c:v>1984.0655999999999</c:v>
                </c:pt>
                <c:pt idx="24">
                  <c:v>1800.5947826086956</c:v>
                </c:pt>
                <c:pt idx="25">
                  <c:v>1631.52</c:v>
                </c:pt>
                <c:pt idx="26">
                  <c:v>1946.0496000000001</c:v>
                </c:pt>
                <c:pt idx="27">
                  <c:v>2209.7328000000002</c:v>
                </c:pt>
                <c:pt idx="28">
                  <c:v>2414.4384</c:v>
                </c:pt>
                <c:pt idx="29">
                  <c:v>2141.5680000000002</c:v>
                </c:pt>
                <c:pt idx="30">
                  <c:v>1912.4160000000004</c:v>
                </c:pt>
                <c:pt idx="31">
                  <c:v>1932.48</c:v>
                </c:pt>
                <c:pt idx="32">
                  <c:v>1710.72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351.12</c:v>
                </c:pt>
                <c:pt idx="36">
                  <c:v>295.68</c:v>
                </c:pt>
                <c:pt idx="37">
                  <c:v>116.16</c:v>
                </c:pt>
                <c:pt idx="38">
                  <c:v>77.616</c:v>
                </c:pt>
                <c:pt idx="39">
                  <c:v>68.64</c:v>
                </c:pt>
                <c:pt idx="40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532.22400000000005</c:v>
                </c:pt>
                <c:pt idx="10">
                  <c:v>559.15200000000004</c:v>
                </c:pt>
                <c:pt idx="11">
                  <c:v>757.68000000000006</c:v>
                </c:pt>
                <c:pt idx="12">
                  <c:v>737.61599999999999</c:v>
                </c:pt>
                <c:pt idx="13">
                  <c:v>600.072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529.05600000000004</c:v>
                </c:pt>
                <c:pt idx="22">
                  <c:v>482.85599999999999</c:v>
                </c:pt>
                <c:pt idx="23">
                  <c:v>541.46399999999994</c:v>
                </c:pt>
                <c:pt idx="24">
                  <c:v>562.05600000000004</c:v>
                </c:pt>
                <c:pt idx="25">
                  <c:v>458.03999999999996</c:v>
                </c:pt>
                <c:pt idx="26">
                  <c:v>530.904</c:v>
                </c:pt>
                <c:pt idx="27">
                  <c:v>568.39200000000005</c:v>
                </c:pt>
                <c:pt idx="28">
                  <c:v>497.64</c:v>
                </c:pt>
                <c:pt idx="29">
                  <c:v>445.63200000000001</c:v>
                </c:pt>
                <c:pt idx="30">
                  <c:v>483.12</c:v>
                </c:pt>
                <c:pt idx="31">
                  <c:v>466.22400000000005</c:v>
                </c:pt>
                <c:pt idx="32">
                  <c:v>389.13600000000002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31.68</c:v>
                </c:pt>
                <c:pt idx="35">
                  <c:v>42.24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</c:v>
                </c:pt>
                <c:pt idx="30">
                  <c:v>121</c:v>
                </c:pt>
                <c:pt idx="31">
                  <c:v>37</c:v>
                </c:pt>
                <c:pt idx="3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945.12</c:v>
                </c:pt>
                <c:pt idx="35">
                  <c:v>506.88000000000005</c:v>
                </c:pt>
                <c:pt idx="36">
                  <c:v>264</c:v>
                </c:pt>
                <c:pt idx="37">
                  <c:v>100.32000000000001</c:v>
                </c:pt>
                <c:pt idx="38">
                  <c:v>63.36</c:v>
                </c:pt>
                <c:pt idx="39">
                  <c:v>79.2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633.6</c:v>
                </c:pt>
                <c:pt idx="8">
                  <c:v>712.80000000000007</c:v>
                </c:pt>
                <c:pt idx="9">
                  <c:v>791.94720000000007</c:v>
                </c:pt>
                <c:pt idx="10">
                  <c:v>995.28000000000009</c:v>
                </c:pt>
                <c:pt idx="11">
                  <c:v>1382.568</c:v>
                </c:pt>
                <c:pt idx="12">
                  <c:v>1840.08</c:v>
                </c:pt>
                <c:pt idx="13">
                  <c:v>1789.38</c:v>
                </c:pt>
                <c:pt idx="14">
                  <c:v>1716.8399999999997</c:v>
                </c:pt>
                <c:pt idx="15">
                  <c:v>2593.0211999999997</c:v>
                </c:pt>
                <c:pt idx="16">
                  <c:v>2597.7174816000002</c:v>
                </c:pt>
                <c:pt idx="17">
                  <c:v>3602.913</c:v>
                </c:pt>
                <c:pt idx="18">
                  <c:v>3435.4530000000004</c:v>
                </c:pt>
                <c:pt idx="19">
                  <c:v>3980.7271739130438</c:v>
                </c:pt>
                <c:pt idx="20">
                  <c:v>3342.4377391304342</c:v>
                </c:pt>
                <c:pt idx="21">
                  <c:v>2764.2177391304349</c:v>
                </c:pt>
                <c:pt idx="22">
                  <c:v>3241.7593043478264</c:v>
                </c:pt>
                <c:pt idx="23">
                  <c:v>2189.9856</c:v>
                </c:pt>
                <c:pt idx="24">
                  <c:v>1985.3947826086956</c:v>
                </c:pt>
                <c:pt idx="25">
                  <c:v>1752.96</c:v>
                </c:pt>
                <c:pt idx="26">
                  <c:v>2083.3296</c:v>
                </c:pt>
                <c:pt idx="27">
                  <c:v>2320.6128000000003</c:v>
                </c:pt>
                <c:pt idx="28">
                  <c:v>2535.8784000000001</c:v>
                </c:pt>
                <c:pt idx="29">
                  <c:v>2204.5680000000002</c:v>
                </c:pt>
                <c:pt idx="30">
                  <c:v>2033.4160000000004</c:v>
                </c:pt>
                <c:pt idx="31">
                  <c:v>1969.48</c:v>
                </c:pt>
                <c:pt idx="32">
                  <c:v>1742.72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28/8/2020)</a:t>
            </a:r>
          </a:p>
        </c:rich>
      </c:tx>
      <c:layout>
        <c:manualLayout>
          <c:xMode val="edge"/>
          <c:yMode val="edge"/>
          <c:x val="0.32595846108815923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36.552999999999997</c:v>
                </c:pt>
                <c:pt idx="34">
                  <c:v>53.228000000000002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826.32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1516.1999999999998</c:v>
                </c:pt>
                <c:pt idx="19">
                  <c:v>2278.8611999999998</c:v>
                </c:pt>
                <c:pt idx="20">
                  <c:v>2365.3974816</c:v>
                </c:pt>
                <c:pt idx="21">
                  <c:v>3275.5529999999999</c:v>
                </c:pt>
                <c:pt idx="22">
                  <c:v>3211.0530000000003</c:v>
                </c:pt>
                <c:pt idx="23">
                  <c:v>3795.9271739130436</c:v>
                </c:pt>
                <c:pt idx="24">
                  <c:v>3215.7177391304344</c:v>
                </c:pt>
                <c:pt idx="25">
                  <c:v>2669.1777391304349</c:v>
                </c:pt>
                <c:pt idx="26">
                  <c:v>2935.5193043478262</c:v>
                </c:pt>
                <c:pt idx="27">
                  <c:v>1984.0655999999999</c:v>
                </c:pt>
                <c:pt idx="28">
                  <c:v>1800.5947826086956</c:v>
                </c:pt>
                <c:pt idx="29">
                  <c:v>1631.52</c:v>
                </c:pt>
                <c:pt idx="30">
                  <c:v>1946.0496000000001</c:v>
                </c:pt>
                <c:pt idx="31">
                  <c:v>2209.7328000000002</c:v>
                </c:pt>
                <c:pt idx="32">
                  <c:v>2414.4384</c:v>
                </c:pt>
                <c:pt idx="33">
                  <c:v>2141.5680000000002</c:v>
                </c:pt>
                <c:pt idx="34">
                  <c:v>1912.4160000000004</c:v>
                </c:pt>
                <c:pt idx="35">
                  <c:v>1932.48</c:v>
                </c:pt>
                <c:pt idx="36">
                  <c:v>1710.72</c:v>
                </c:pt>
                <c:pt idx="37">
                  <c:v>1219.68</c:v>
                </c:pt>
                <c:pt idx="38">
                  <c:v>913.44</c:v>
                </c:pt>
                <c:pt idx="39">
                  <c:v>464.64000000000004</c:v>
                </c:pt>
                <c:pt idx="40">
                  <c:v>264</c:v>
                </c:pt>
                <c:pt idx="41">
                  <c:v>100.32000000000001</c:v>
                </c:pt>
                <c:pt idx="42">
                  <c:v>63.36</c:v>
                </c:pt>
                <c:pt idx="43">
                  <c:v>79.2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306.24</c:v>
                </c:pt>
                <c:pt idx="37">
                  <c:v>267.69600000000003</c:v>
                </c:pt>
                <c:pt idx="38">
                  <c:v>294.096</c:v>
                </c:pt>
                <c:pt idx="39">
                  <c:v>303.60000000000002</c:v>
                </c:pt>
                <c:pt idx="40">
                  <c:v>264</c:v>
                </c:pt>
                <c:pt idx="41">
                  <c:v>100.32</c:v>
                </c:pt>
                <c:pt idx="42">
                  <c:v>67.055999999999997</c:v>
                </c:pt>
                <c:pt idx="43">
                  <c:v>68.64</c:v>
                </c:pt>
                <c:pt idx="44">
                  <c:v>52.8</c:v>
                </c:pt>
                <c:pt idx="45">
                  <c:v>47.52</c:v>
                </c:pt>
                <c:pt idx="46">
                  <c:v>31.68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5.048</c:v>
                </c:pt>
                <c:pt idx="38">
                  <c:v>5.4249999999999998</c:v>
                </c:pt>
                <c:pt idx="39">
                  <c:v>400</c:v>
                </c:pt>
                <c:pt idx="40">
                  <c:v>1000</c:v>
                </c:pt>
                <c:pt idx="41">
                  <c:v>1086.885</c:v>
                </c:pt>
                <c:pt idx="42">
                  <c:v>1100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28/8/2020)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198.15199999999999</c:v>
                </c:pt>
                <c:pt idx="34">
                  <c:v>244.536</c:v>
                </c:pt>
                <c:pt idx="35">
                  <c:v>256.63200000000001</c:v>
                </c:pt>
                <c:pt idx="36">
                  <c:v>177.976</c:v>
                </c:pt>
                <c:pt idx="37">
                  <c:v>196.66399999999999</c:v>
                </c:pt>
                <c:pt idx="38">
                  <c:v>307.54399999999998</c:v>
                </c:pt>
                <c:pt idx="39">
                  <c:v>287.48</c:v>
                </c:pt>
                <c:pt idx="40">
                  <c:v>292.76</c:v>
                </c:pt>
                <c:pt idx="41">
                  <c:v>271.91999999999996</c:v>
                </c:pt>
                <c:pt idx="42">
                  <c:v>370.86374999999998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2947.2626999999998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2645.8740000000003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3373.4790999999996</c:v>
                </c:pt>
                <c:pt idx="19">
                  <c:v>3687.8772199999999</c:v>
                </c:pt>
                <c:pt idx="20">
                  <c:v>3744.6435216</c:v>
                </c:pt>
                <c:pt idx="21">
                  <c:v>4280.6988599999995</c:v>
                </c:pt>
                <c:pt idx="22">
                  <c:v>3856.3254099999999</c:v>
                </c:pt>
                <c:pt idx="23">
                  <c:v>4858.387773913043</c:v>
                </c:pt>
                <c:pt idx="24">
                  <c:v>4124.9544366304344</c:v>
                </c:pt>
                <c:pt idx="25">
                  <c:v>3723.3328991304352</c:v>
                </c:pt>
                <c:pt idx="26">
                  <c:v>4216.0614643478257</c:v>
                </c:pt>
                <c:pt idx="27">
                  <c:v>2848.5232000000001</c:v>
                </c:pt>
                <c:pt idx="28">
                  <c:v>2770.0073926086957</c:v>
                </c:pt>
                <c:pt idx="29">
                  <c:v>2620.1424900000002</c:v>
                </c:pt>
                <c:pt idx="30">
                  <c:v>2800.8302799999997</c:v>
                </c:pt>
                <c:pt idx="31">
                  <c:v>3158.57449</c:v>
                </c:pt>
                <c:pt idx="32">
                  <c:v>3458.4502000000002</c:v>
                </c:pt>
                <c:pt idx="33">
                  <c:v>3211.4634300000002</c:v>
                </c:pt>
                <c:pt idx="34">
                  <c:v>3172.2393099999999</c:v>
                </c:pt>
                <c:pt idx="35">
                  <c:v>2942.5735600000003</c:v>
                </c:pt>
                <c:pt idx="36">
                  <c:v>2804.5912399999997</c:v>
                </c:pt>
                <c:pt idx="37">
                  <c:v>2582.1263199999994</c:v>
                </c:pt>
                <c:pt idx="38">
                  <c:v>2174.9557599999998</c:v>
                </c:pt>
                <c:pt idx="39">
                  <c:v>2084.0276450000001</c:v>
                </c:pt>
                <c:pt idx="40">
                  <c:v>2088.454675</c:v>
                </c:pt>
                <c:pt idx="41">
                  <c:v>2286.6135650000001</c:v>
                </c:pt>
                <c:pt idx="42">
                  <c:v>1736.7466099999999</c:v>
                </c:pt>
                <c:pt idx="43">
                  <c:v>1835.8094999999998</c:v>
                </c:pt>
                <c:pt idx="44">
                  <c:v>2426.5445</c:v>
                </c:pt>
                <c:pt idx="45">
                  <c:v>2427.3085000000001</c:v>
                </c:pt>
                <c:pt idx="46">
                  <c:v>1393.3643000000002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28/8/2020)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58.08</c:v>
                </c:pt>
                <c:pt idx="36">
                  <c:v>58.08</c:v>
                </c:pt>
                <c:pt idx="37">
                  <c:v>52.8</c:v>
                </c:pt>
                <c:pt idx="38">
                  <c:v>150.47999999999999</c:v>
                </c:pt>
                <c:pt idx="39">
                  <c:v>192.72</c:v>
                </c:pt>
                <c:pt idx="40">
                  <c:v>256.08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36.552999999999997</c:v>
                </c:pt>
                <c:pt idx="34">
                  <c:v>53.228000000000002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</c:v>
                </c:pt>
                <c:pt idx="34">
                  <c:v>121</c:v>
                </c:pt>
                <c:pt idx="35">
                  <c:v>37</c:v>
                </c:pt>
                <c:pt idx="36">
                  <c:v>32</c:v>
                </c:pt>
                <c:pt idx="37">
                  <c:v>68.64</c:v>
                </c:pt>
                <c:pt idx="38">
                  <c:v>31.68</c:v>
                </c:pt>
                <c:pt idx="39">
                  <c:v>42.24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826.32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1516.1999999999998</c:v>
                </c:pt>
                <c:pt idx="19">
                  <c:v>2278.8611999999998</c:v>
                </c:pt>
                <c:pt idx="20">
                  <c:v>2365.3974816</c:v>
                </c:pt>
                <c:pt idx="21">
                  <c:v>3275.5529999999999</c:v>
                </c:pt>
                <c:pt idx="22">
                  <c:v>3211.0530000000003</c:v>
                </c:pt>
                <c:pt idx="23">
                  <c:v>3795.9271739130436</c:v>
                </c:pt>
                <c:pt idx="24">
                  <c:v>3215.7177391304344</c:v>
                </c:pt>
                <c:pt idx="25">
                  <c:v>2669.1777391304349</c:v>
                </c:pt>
                <c:pt idx="26">
                  <c:v>2935.5193043478262</c:v>
                </c:pt>
                <c:pt idx="27">
                  <c:v>1984.0655999999999</c:v>
                </c:pt>
                <c:pt idx="28">
                  <c:v>1800.5947826086956</c:v>
                </c:pt>
                <c:pt idx="29">
                  <c:v>1631.52</c:v>
                </c:pt>
                <c:pt idx="30">
                  <c:v>1946.0496000000001</c:v>
                </c:pt>
                <c:pt idx="31">
                  <c:v>2209.7328000000002</c:v>
                </c:pt>
                <c:pt idx="32">
                  <c:v>2414.4384</c:v>
                </c:pt>
                <c:pt idx="33">
                  <c:v>2141.5680000000002</c:v>
                </c:pt>
                <c:pt idx="34">
                  <c:v>1912.4160000000004</c:v>
                </c:pt>
                <c:pt idx="35">
                  <c:v>1932.48</c:v>
                </c:pt>
                <c:pt idx="36">
                  <c:v>1710.72</c:v>
                </c:pt>
                <c:pt idx="37">
                  <c:v>1219.68</c:v>
                </c:pt>
                <c:pt idx="38">
                  <c:v>913.44</c:v>
                </c:pt>
                <c:pt idx="39">
                  <c:v>464.64000000000004</c:v>
                </c:pt>
                <c:pt idx="40">
                  <c:v>264</c:v>
                </c:pt>
                <c:pt idx="41">
                  <c:v>100.32000000000001</c:v>
                </c:pt>
                <c:pt idx="42">
                  <c:v>63.36</c:v>
                </c:pt>
                <c:pt idx="43">
                  <c:v>79.2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5.048</c:v>
                </c:pt>
                <c:pt idx="38">
                  <c:v>5.4249999999999998</c:v>
                </c:pt>
                <c:pt idx="39">
                  <c:v>400</c:v>
                </c:pt>
                <c:pt idx="40">
                  <c:v>1000</c:v>
                </c:pt>
                <c:pt idx="41">
                  <c:v>1086.885</c:v>
                </c:pt>
                <c:pt idx="42">
                  <c:v>1100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70.224000000000004</c:v>
                </c:pt>
                <c:pt idx="38">
                  <c:v>120.384</c:v>
                </c:pt>
                <c:pt idx="39">
                  <c:v>47.52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306.24</c:v>
                </c:pt>
                <c:pt idx="37">
                  <c:v>267.69600000000003</c:v>
                </c:pt>
                <c:pt idx="38">
                  <c:v>294.096</c:v>
                </c:pt>
                <c:pt idx="39">
                  <c:v>303.60000000000002</c:v>
                </c:pt>
                <c:pt idx="40">
                  <c:v>264</c:v>
                </c:pt>
                <c:pt idx="41">
                  <c:v>100.32</c:v>
                </c:pt>
                <c:pt idx="42">
                  <c:v>67.055999999999997</c:v>
                </c:pt>
                <c:pt idx="43">
                  <c:v>68.64</c:v>
                </c:pt>
                <c:pt idx="44">
                  <c:v>52.8</c:v>
                </c:pt>
                <c:pt idx="45">
                  <c:v>47.52</c:v>
                </c:pt>
                <c:pt idx="46">
                  <c:v>31.68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28/8/2020)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198.15199999999999</c:v>
                </c:pt>
                <c:pt idx="34">
                  <c:v>244.536</c:v>
                </c:pt>
                <c:pt idx="35">
                  <c:v>256.63200000000001</c:v>
                </c:pt>
                <c:pt idx="36">
                  <c:v>177.976</c:v>
                </c:pt>
                <c:pt idx="37">
                  <c:v>196.66399999999999</c:v>
                </c:pt>
                <c:pt idx="38">
                  <c:v>307.54399999999998</c:v>
                </c:pt>
                <c:pt idx="39">
                  <c:v>287.48</c:v>
                </c:pt>
                <c:pt idx="40">
                  <c:v>292.76</c:v>
                </c:pt>
                <c:pt idx="41">
                  <c:v>271.91999999999996</c:v>
                </c:pt>
                <c:pt idx="42">
                  <c:v>370.86374999999998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28/8/2020)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2947.2626999999998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2645.8740000000003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3373.4790999999996</c:v>
                </c:pt>
                <c:pt idx="19">
                  <c:v>3687.8772199999999</c:v>
                </c:pt>
                <c:pt idx="20">
                  <c:v>3744.6435216</c:v>
                </c:pt>
                <c:pt idx="21">
                  <c:v>4280.6988599999995</c:v>
                </c:pt>
                <c:pt idx="22">
                  <c:v>3856.3254099999999</c:v>
                </c:pt>
                <c:pt idx="23">
                  <c:v>4858.387773913043</c:v>
                </c:pt>
                <c:pt idx="24">
                  <c:v>4124.9544366304344</c:v>
                </c:pt>
                <c:pt idx="25">
                  <c:v>3723.3328991304352</c:v>
                </c:pt>
                <c:pt idx="26">
                  <c:v>4216.0614643478257</c:v>
                </c:pt>
                <c:pt idx="27">
                  <c:v>2848.5232000000001</c:v>
                </c:pt>
                <c:pt idx="28">
                  <c:v>2770.0073926086957</c:v>
                </c:pt>
                <c:pt idx="29">
                  <c:v>2620.1424900000002</c:v>
                </c:pt>
                <c:pt idx="30">
                  <c:v>2800.8302799999997</c:v>
                </c:pt>
                <c:pt idx="31">
                  <c:v>3158.57449</c:v>
                </c:pt>
                <c:pt idx="32">
                  <c:v>3458.4502000000002</c:v>
                </c:pt>
                <c:pt idx="33">
                  <c:v>3211.4634300000002</c:v>
                </c:pt>
                <c:pt idx="34">
                  <c:v>3172.2393099999999</c:v>
                </c:pt>
                <c:pt idx="35">
                  <c:v>2942.5735600000003</c:v>
                </c:pt>
                <c:pt idx="36">
                  <c:v>2804.5912399999997</c:v>
                </c:pt>
                <c:pt idx="37">
                  <c:v>2582.1263199999994</c:v>
                </c:pt>
                <c:pt idx="38">
                  <c:v>2174.9557599999998</c:v>
                </c:pt>
                <c:pt idx="39">
                  <c:v>2084.0276450000001</c:v>
                </c:pt>
                <c:pt idx="40">
                  <c:v>2088.454675</c:v>
                </c:pt>
                <c:pt idx="41">
                  <c:v>2286.6135650000001</c:v>
                </c:pt>
                <c:pt idx="42">
                  <c:v>1736.7466099999999</c:v>
                </c:pt>
                <c:pt idx="43">
                  <c:v>1835.8094999999998</c:v>
                </c:pt>
                <c:pt idx="44">
                  <c:v>2426.5445</c:v>
                </c:pt>
                <c:pt idx="45">
                  <c:v>2427.3085000000001</c:v>
                </c:pt>
                <c:pt idx="46">
                  <c:v>1393.3643000000002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28/8/2020)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3442.9146999999998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3145.5120000000002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4014.6243207999996</c:v>
                </c:pt>
                <c:pt idx="19">
                  <c:v>4506.8817271999997</c:v>
                </c:pt>
                <c:pt idx="20">
                  <c:v>4451.2776720000002</c:v>
                </c:pt>
                <c:pt idx="21">
                  <c:v>5040.218859999999</c:v>
                </c:pt>
                <c:pt idx="22">
                  <c:v>4457.76541</c:v>
                </c:pt>
                <c:pt idx="23">
                  <c:v>5378.8757739130433</c:v>
                </c:pt>
                <c:pt idx="24">
                  <c:v>4749.5224366304346</c:v>
                </c:pt>
                <c:pt idx="25">
                  <c:v>4147.2928991304352</c:v>
                </c:pt>
                <c:pt idx="26">
                  <c:v>4772.8614643478259</c:v>
                </c:pt>
                <c:pt idx="27">
                  <c:v>3293.5952000000002</c:v>
                </c:pt>
                <c:pt idx="28">
                  <c:v>3192.6553926086958</c:v>
                </c:pt>
                <c:pt idx="29">
                  <c:v>2934.8144900000002</c:v>
                </c:pt>
                <c:pt idx="30">
                  <c:v>3246.1822799999995</c:v>
                </c:pt>
                <c:pt idx="31">
                  <c:v>3588.3504899999998</c:v>
                </c:pt>
                <c:pt idx="32">
                  <c:v>3774.4422000000004</c:v>
                </c:pt>
                <c:pt idx="33">
                  <c:v>3409.6154300000003</c:v>
                </c:pt>
                <c:pt idx="34">
                  <c:v>3416.77531</c:v>
                </c:pt>
                <c:pt idx="35">
                  <c:v>3199.2055600000003</c:v>
                </c:pt>
                <c:pt idx="36">
                  <c:v>2982.5672399999999</c:v>
                </c:pt>
                <c:pt idx="37">
                  <c:v>2778.7903199999992</c:v>
                </c:pt>
                <c:pt idx="38">
                  <c:v>2482.4997599999997</c:v>
                </c:pt>
                <c:pt idx="39">
                  <c:v>2371.5076450000001</c:v>
                </c:pt>
                <c:pt idx="40">
                  <c:v>2381.2146750000002</c:v>
                </c:pt>
                <c:pt idx="41">
                  <c:v>2558.5335650000002</c:v>
                </c:pt>
                <c:pt idx="42">
                  <c:v>2107.6103599999997</c:v>
                </c:pt>
                <c:pt idx="43">
                  <c:v>2222.2507499999997</c:v>
                </c:pt>
                <c:pt idx="44">
                  <c:v>2893.6295</c:v>
                </c:pt>
                <c:pt idx="45">
                  <c:v>2845.0435000000002</c:v>
                </c:pt>
                <c:pt idx="46">
                  <c:v>1869.8880500000002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28/8/2020)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3442.9146999999998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3145.5120000000002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4014.6243207999996</c:v>
                </c:pt>
                <c:pt idx="19">
                  <c:v>4506.8817271999997</c:v>
                </c:pt>
                <c:pt idx="20">
                  <c:v>4451.2776720000002</c:v>
                </c:pt>
                <c:pt idx="21">
                  <c:v>5040.218859999999</c:v>
                </c:pt>
                <c:pt idx="22">
                  <c:v>4457.76541</c:v>
                </c:pt>
                <c:pt idx="23">
                  <c:v>5378.8757739130433</c:v>
                </c:pt>
                <c:pt idx="24">
                  <c:v>4749.5224366304346</c:v>
                </c:pt>
                <c:pt idx="25">
                  <c:v>4147.2928991304352</c:v>
                </c:pt>
                <c:pt idx="26">
                  <c:v>4772.8614643478259</c:v>
                </c:pt>
                <c:pt idx="27">
                  <c:v>3293.5952000000002</c:v>
                </c:pt>
                <c:pt idx="28">
                  <c:v>3192.6553926086958</c:v>
                </c:pt>
                <c:pt idx="29">
                  <c:v>2934.8144900000002</c:v>
                </c:pt>
                <c:pt idx="30">
                  <c:v>3246.1822799999995</c:v>
                </c:pt>
                <c:pt idx="31">
                  <c:v>3588.3504899999998</c:v>
                </c:pt>
                <c:pt idx="32">
                  <c:v>3774.4422000000004</c:v>
                </c:pt>
                <c:pt idx="33">
                  <c:v>3409.6154300000003</c:v>
                </c:pt>
                <c:pt idx="34">
                  <c:v>3416.77531</c:v>
                </c:pt>
                <c:pt idx="35">
                  <c:v>3199.2055600000003</c:v>
                </c:pt>
                <c:pt idx="36">
                  <c:v>2982.5672399999999</c:v>
                </c:pt>
                <c:pt idx="37">
                  <c:v>2778.7903199999992</c:v>
                </c:pt>
                <c:pt idx="38">
                  <c:v>2482.4997599999997</c:v>
                </c:pt>
                <c:pt idx="39">
                  <c:v>2371.5076450000001</c:v>
                </c:pt>
                <c:pt idx="40">
                  <c:v>2381.2146750000002</c:v>
                </c:pt>
                <c:pt idx="41">
                  <c:v>2558.5335650000002</c:v>
                </c:pt>
                <c:pt idx="42">
                  <c:v>2107.6103599999997</c:v>
                </c:pt>
                <c:pt idx="43">
                  <c:v>2222.2507499999997</c:v>
                </c:pt>
                <c:pt idx="44">
                  <c:v>2893.6295</c:v>
                </c:pt>
                <c:pt idx="45">
                  <c:v>2845.0435000000002</c:v>
                </c:pt>
                <c:pt idx="46">
                  <c:v>1869.8880500000002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358.77600000000001</c:v>
                </c:pt>
                <c:pt idx="11">
                  <c:v>323.928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238.92</c:v>
                </c:pt>
                <c:pt idx="23">
                  <c:v>175.56</c:v>
                </c:pt>
                <c:pt idx="24">
                  <c:v>229.15199999999999</c:v>
                </c:pt>
                <c:pt idx="25">
                  <c:v>232.84800000000001</c:v>
                </c:pt>
                <c:pt idx="26">
                  <c:v>188.232</c:v>
                </c:pt>
                <c:pt idx="27">
                  <c:v>303.072</c:v>
                </c:pt>
                <c:pt idx="28">
                  <c:v>313.89600000000002</c:v>
                </c:pt>
                <c:pt idx="29">
                  <c:v>189.55199999999999</c:v>
                </c:pt>
                <c:pt idx="30">
                  <c:v>130.15199999999999</c:v>
                </c:pt>
                <c:pt idx="31">
                  <c:v>118.536</c:v>
                </c:pt>
                <c:pt idx="32">
                  <c:v>156.55199999999999</c:v>
                </c:pt>
                <c:pt idx="33">
                  <c:v>82.896000000000001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0.7284</cdr:x>
      <cdr:y>0.51032</cdr:y>
    </cdr:from>
    <cdr:to>
      <cdr:x>0.7284</cdr:x>
      <cdr:y>0.61278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84618" y="2454679"/>
          <a:ext cx="0" cy="4928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0.7044</cdr:x>
      <cdr:y>0.3899</cdr:y>
    </cdr:from>
    <cdr:to>
      <cdr:x>0.70454</cdr:x>
      <cdr:y>0.47689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31157" y="1830144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0.7319</cdr:x>
      <cdr:y>0.37149</cdr:y>
    </cdr:from>
    <cdr:to>
      <cdr:x>0.73237</cdr:x>
      <cdr:y>0.45381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79412" y="1842798"/>
          <a:ext cx="3969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0.7312</cdr:x>
      <cdr:y>0.37352</cdr:y>
    </cdr:from>
    <cdr:to>
      <cdr:x>0.73167</cdr:x>
      <cdr:y>0.45584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84624" y="1878490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0.72646</cdr:x>
      <cdr:y>0.522</cdr:y>
    </cdr:from>
    <cdr:to>
      <cdr:x>0.72754</cdr:x>
      <cdr:y>0.60158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60832" y="2700127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0.73117</cdr:x>
      <cdr:y>0.39865</cdr:y>
    </cdr:from>
    <cdr:to>
      <cdr:x>0.73137</cdr:x>
      <cdr:y>0.46295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95279" y="1965412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0.7212</cdr:x>
      <cdr:y>0.35408</cdr:y>
    </cdr:from>
    <cdr:to>
      <cdr:x>0.72171</cdr:x>
      <cdr:y>0.45208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68167" y="1548695"/>
          <a:ext cx="4221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0.72675</cdr:x>
      <cdr:y>0.34456</cdr:y>
    </cdr:from>
    <cdr:to>
      <cdr:x>0.727</cdr:x>
      <cdr:y>0.41206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74670" y="1703988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17" sqref="R16:R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F1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" sqref="R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567.54720000000009</v>
      </c>
      <c r="AK19" s="131">
        <f t="shared" si="22"/>
        <v>791.94720000000007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358.77600000000001</v>
      </c>
      <c r="AV19" s="41">
        <v>173.44800000000001</v>
      </c>
      <c r="AW19" s="92">
        <f t="shared" si="30"/>
        <v>532.22400000000005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826.32</v>
      </c>
      <c r="AK20" s="131">
        <f t="shared" si="22"/>
        <v>995.28000000000009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323.928</v>
      </c>
      <c r="AV20" s="15">
        <v>235.22399999999999</v>
      </c>
      <c r="AW20" s="92">
        <f t="shared" si="30"/>
        <v>559.15200000000004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1123.848</v>
      </c>
      <c r="AK21" s="131">
        <f t="shared" si="22"/>
        <v>1382.568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497.11200000000002</v>
      </c>
      <c r="AW21" s="92">
        <f t="shared" si="30"/>
        <v>757.68000000000006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1549.68</v>
      </c>
      <c r="AK22" s="131">
        <f t="shared" si="22"/>
        <v>1840.08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478.63200000000001</v>
      </c>
      <c r="AW22" s="92">
        <f>SUM(AU22:AV22)</f>
        <v>737.61599999999999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1517.46</v>
      </c>
      <c r="AK23" s="131">
        <f t="shared" ref="AK23:AK57" si="33">AI23+AJ23</f>
        <v>1789.38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412.36799999999999</v>
      </c>
      <c r="AW23" s="92">
        <f>SUM(AU23:AV23)</f>
        <v>600.072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1516.1999999999998</v>
      </c>
      <c r="AK24" s="131">
        <f t="shared" si="33"/>
        <v>1716.8399999999997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2278.8611999999998</v>
      </c>
      <c r="AK25" s="131">
        <f t="shared" si="33"/>
        <v>2593.0211999999997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3275.5529999999999</v>
      </c>
      <c r="AK27" s="131">
        <f t="shared" si="33"/>
        <v>3602.913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3211.0530000000003</v>
      </c>
      <c r="AK28" s="131">
        <f t="shared" si="33"/>
        <v>3435.4530000000004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3795.9271739130436</v>
      </c>
      <c r="AK29" s="131">
        <f>AI29+AJ29</f>
        <v>3980.7271739130438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3215.7177391304344</v>
      </c>
      <c r="AK30" s="131">
        <f t="shared" si="33"/>
        <v>3342.4377391304342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2669.1777391304349</v>
      </c>
      <c r="AK31" s="131">
        <f t="shared" si="33"/>
        <v>2764.2177391304349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238.92</v>
      </c>
      <c r="AV31" s="15">
        <v>290.13600000000002</v>
      </c>
      <c r="AW31" s="92">
        <f t="shared" si="30"/>
        <v>529.05600000000004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2935.5193043478262</v>
      </c>
      <c r="AK32" s="131">
        <f t="shared" si="33"/>
        <v>3241.7593043478264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175.56</v>
      </c>
      <c r="AV32" s="15">
        <v>307.29599999999999</v>
      </c>
      <c r="AW32" s="92">
        <f t="shared" si="30"/>
        <v>482.85599999999999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1984.0655999999999</v>
      </c>
      <c r="AK33" s="131">
        <f t="shared" si="33"/>
        <v>2189.9856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312.31200000000001</v>
      </c>
      <c r="AW33" s="92">
        <f t="shared" si="30"/>
        <v>541.46399999999994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1800.5947826086956</v>
      </c>
      <c r="AK34" s="131">
        <f t="shared" si="33"/>
        <v>1985.3947826086956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232.84800000000001</v>
      </c>
      <c r="AV34" s="15">
        <v>329.20800000000003</v>
      </c>
      <c r="AW34" s="92">
        <f t="shared" si="30"/>
        <v>562.05600000000004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12</v>
      </c>
      <c r="S35" s="41">
        <f>Q35+R35</f>
        <v>12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1631.52</v>
      </c>
      <c r="AK35" s="131">
        <f t="shared" si="33"/>
        <v>1752.96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188.232</v>
      </c>
      <c r="AV35" s="136">
        <v>269.80799999999999</v>
      </c>
      <c r="AW35" s="92">
        <f t="shared" si="30"/>
        <v>458.03999999999996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0</v>
      </c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1946.0496000000001</v>
      </c>
      <c r="AK36" s="131">
        <f t="shared" si="33"/>
        <v>2083.3296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303.072</v>
      </c>
      <c r="AV36" s="15">
        <v>227.83199999999999</v>
      </c>
      <c r="AW36" s="92">
        <f t="shared" si="30"/>
        <v>530.904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2209.7328000000002</v>
      </c>
      <c r="AK37" s="131">
        <f t="shared" si="33"/>
        <v>2320.6128000000003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313.89600000000002</v>
      </c>
      <c r="AV37" s="15">
        <v>254.49600000000001</v>
      </c>
      <c r="AW37" s="92">
        <f t="shared" si="30"/>
        <v>568.39200000000005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36.552999999999997</v>
      </c>
      <c r="S38" s="41">
        <f t="shared" si="17"/>
        <v>36.552999999999997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2414.4384</v>
      </c>
      <c r="AK38" s="131">
        <f t="shared" si="33"/>
        <v>2535.8784000000001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189.55199999999999</v>
      </c>
      <c r="AV38" s="15">
        <v>308.08800000000002</v>
      </c>
      <c r="AW38" s="92">
        <f t="shared" si="30"/>
        <v>497.64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53.228000000000002</v>
      </c>
      <c r="S39" s="41">
        <f t="shared" si="17"/>
        <v>53.228000000000002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</v>
      </c>
      <c r="AJ39" s="15">
        <v>2141.5680000000002</v>
      </c>
      <c r="AK39" s="131">
        <f t="shared" si="33"/>
        <v>2204.5680000000002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130.15199999999999</v>
      </c>
      <c r="AV39" s="15">
        <v>315.48</v>
      </c>
      <c r="AW39" s="92">
        <f t="shared" si="30"/>
        <v>445.63200000000001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2415.7600000000002</v>
      </c>
      <c r="BL39" s="100">
        <f t="shared" si="43"/>
        <v>2699.7539999999999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48.582999999999998</v>
      </c>
      <c r="S40" s="41">
        <f t="shared" si="17"/>
        <v>48.582999999999998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121</v>
      </c>
      <c r="AJ40" s="15">
        <v>1912.4160000000004</v>
      </c>
      <c r="AK40" s="131">
        <f t="shared" si="33"/>
        <v>2033.4160000000004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364.584</v>
      </c>
      <c r="AW40" s="92">
        <f t="shared" si="30"/>
        <v>483.12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208.874</v>
      </c>
      <c r="BK40" s="100">
        <f t="shared" si="42"/>
        <v>2163.7440000000001</v>
      </c>
      <c r="BL40" s="100">
        <f t="shared" si="43"/>
        <v>2372.6179999999999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37</v>
      </c>
      <c r="AJ41" s="15">
        <v>1932.48</v>
      </c>
      <c r="AK41" s="131">
        <f t="shared" si="33"/>
        <v>1969.48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156.55199999999999</v>
      </c>
      <c r="AV41" s="15">
        <v>309.67200000000003</v>
      </c>
      <c r="AW41" s="92">
        <f t="shared" si="30"/>
        <v>466.22400000000005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183.27600000000001</v>
      </c>
      <c r="BK41" s="100">
        <f t="shared" si="42"/>
        <v>2225.7840000000001</v>
      </c>
      <c r="BL41" s="100">
        <f t="shared" si="43"/>
        <v>2409.06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32</v>
      </c>
      <c r="AJ42" s="15">
        <v>1710.72</v>
      </c>
      <c r="AK42" s="131">
        <f t="shared" si="33"/>
        <v>1742.72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93.72</v>
      </c>
      <c r="AS42" s="69">
        <v>308.88</v>
      </c>
      <c r="AT42" s="60">
        <f t="shared" si="28"/>
        <v>402.6</v>
      </c>
      <c r="AU42" s="15">
        <v>82.896000000000001</v>
      </c>
      <c r="AV42" s="15">
        <v>306.24</v>
      </c>
      <c r="AW42" s="92">
        <f t="shared" si="30"/>
        <v>389.13600000000002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188.72</v>
      </c>
      <c r="BK42" s="100">
        <f t="shared" si="42"/>
        <v>2143.6800000000003</v>
      </c>
      <c r="BL42" s="100">
        <f t="shared" si="43"/>
        <v>2332.4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70.224000000000004</v>
      </c>
      <c r="AS43" s="69">
        <v>267.69600000000003</v>
      </c>
      <c r="AT43" s="60">
        <f t="shared" si="28"/>
        <v>337.92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138.864</v>
      </c>
      <c r="BK43" s="100">
        <f t="shared" si="42"/>
        <v>1487.3760000000002</v>
      </c>
      <c r="BL43" s="100">
        <f t="shared" si="43"/>
        <v>1626.2400000000002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31.68</v>
      </c>
      <c r="AG44" s="60">
        <v>913.44</v>
      </c>
      <c r="AH44" s="60">
        <f t="shared" si="5"/>
        <v>945.12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120.384</v>
      </c>
      <c r="AS44" s="69">
        <v>294.096</v>
      </c>
      <c r="AT44" s="60">
        <f t="shared" si="28"/>
        <v>414.48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152.06399999999999</v>
      </c>
      <c r="BK44" s="100">
        <f t="shared" si="42"/>
        <v>1207.5360000000001</v>
      </c>
      <c r="BL44" s="100">
        <f t="shared" si="43"/>
        <v>1359.6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42.24</v>
      </c>
      <c r="AG45" s="60">
        <v>464.64000000000004</v>
      </c>
      <c r="AH45" s="60">
        <f t="shared" si="5"/>
        <v>506.88000000000005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47.52</v>
      </c>
      <c r="AS45" s="69">
        <v>303.60000000000002</v>
      </c>
      <c r="AT45" s="60">
        <f t="shared" si="28"/>
        <v>351.12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89.76</v>
      </c>
      <c r="BK45" s="100">
        <f t="shared" si="42"/>
        <v>768.24</v>
      </c>
      <c r="BL45" s="100">
        <f t="shared" si="43"/>
        <v>858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264</v>
      </c>
      <c r="AH46" s="60">
        <f t="shared" si="5"/>
        <v>264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31.68</v>
      </c>
      <c r="AS46" s="69">
        <v>264</v>
      </c>
      <c r="AT46" s="60">
        <f t="shared" si="28"/>
        <v>295.68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31.68</v>
      </c>
      <c r="BK46" s="100">
        <f t="shared" ref="BK46:BK57" si="47">C46+I46+O46+U46+AA46+AG46+AM46+AS46+AY46</f>
        <v>528</v>
      </c>
      <c r="BL46" s="100">
        <f t="shared" si="43"/>
        <v>559.68000000000006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100.32000000000001</v>
      </c>
      <c r="AH47" s="60">
        <f t="shared" si="5"/>
        <v>100.32000000000001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100.32</v>
      </c>
      <c r="AT47" s="60">
        <f t="shared" si="28"/>
        <v>116.16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200.64</v>
      </c>
      <c r="BL47" s="100">
        <f t="shared" si="43"/>
        <v>216.48000000000002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63.36</v>
      </c>
      <c r="AH48" s="60">
        <f t="shared" si="5"/>
        <v>63.36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67.055999999999997</v>
      </c>
      <c r="AT48" s="60">
        <f t="shared" si="28"/>
        <v>77.616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130.416</v>
      </c>
      <c r="BL48" s="100">
        <f t="shared" si="43"/>
        <v>140.976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79.2</v>
      </c>
      <c r="AH49" s="60">
        <f t="shared" si="5"/>
        <v>79.2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68.64</v>
      </c>
      <c r="AT49" s="60">
        <f t="shared" si="28"/>
        <v>68.64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147.84</v>
      </c>
      <c r="BL49" s="100">
        <f t="shared" si="43"/>
        <v>147.84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52.8</v>
      </c>
      <c r="AT50" s="60">
        <f t="shared" si="28"/>
        <v>52.8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89.759999999999991</v>
      </c>
      <c r="BL50" s="100">
        <f t="shared" si="43"/>
        <v>89.759999999999991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47.52</v>
      </c>
      <c r="AT51" s="60">
        <f t="shared" si="28"/>
        <v>47.52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84.48</v>
      </c>
      <c r="BL51" s="100">
        <f t="shared" si="43"/>
        <v>84.48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>
        <v>0</v>
      </c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31.68</v>
      </c>
      <c r="AT52" s="60">
        <f t="shared" si="28"/>
        <v>31.68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52.8</v>
      </c>
      <c r="BL52" s="100">
        <f t="shared" si="43"/>
        <v>52.8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15.84</v>
      </c>
      <c r="BL53" s="100">
        <f t="shared" si="43"/>
        <v>15.84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0</v>
      </c>
      <c r="AH54" s="60">
        <f t="shared" si="5"/>
        <v>0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0</v>
      </c>
      <c r="BL54" s="100">
        <f t="shared" si="43"/>
        <v>0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1916.8224874999996</v>
      </c>
      <c r="S58" s="221">
        <f t="shared" si="49"/>
        <v>1916.8224874999996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4290.0600000000004</v>
      </c>
      <c r="AG58" s="220">
        <f t="shared" si="49"/>
        <v>51324.278466609205</v>
      </c>
      <c r="AH58" s="220">
        <f t="shared" si="49"/>
        <v>55614.338466609202</v>
      </c>
      <c r="AI58" s="221">
        <v>16.896000000000001</v>
      </c>
      <c r="AJ58" s="221">
        <f t="shared" ref="AJ58:BL58" si="50">SUM(AJ6:AJ57)</f>
        <v>51781.332294330423</v>
      </c>
      <c r="AK58" s="221">
        <f t="shared" si="50"/>
        <v>57940.932294330436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5848.3920000000016</v>
      </c>
      <c r="AS58" s="220">
        <f t="shared" si="50"/>
        <v>10515.986999999999</v>
      </c>
      <c r="AT58" s="220">
        <f>SUM(AT11:AT57)</f>
        <v>16364.379000000001</v>
      </c>
      <c r="AU58" s="221">
        <f t="shared" si="50"/>
        <v>5727.2159999999994</v>
      </c>
      <c r="AV58" s="221">
        <f t="shared" si="50"/>
        <v>8509.7759999999998</v>
      </c>
      <c r="AW58" s="221">
        <f t="shared" si="50"/>
        <v>14236.992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15378.396999999995</v>
      </c>
      <c r="BK58" s="220">
        <f t="shared" si="50"/>
        <v>96652.264366609204</v>
      </c>
      <c r="BL58" s="220">
        <f t="shared" si="50"/>
        <v>112030.66136660919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O16" sqref="O16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31" activePane="bottomRight" state="frozen"/>
      <selection activeCell="A4" sqref="A4"/>
      <selection pane="topRight" activeCell="B4" sqref="B4"/>
      <selection pane="bottomLeft" activeCell="A7" sqref="A7"/>
      <selection pane="bottomRight" activeCell="T51" sqref="T51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62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117.48800000000001</v>
      </c>
      <c r="AB13" s="207">
        <f t="shared" si="7"/>
        <v>117.48800000000001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1814.8924</v>
      </c>
      <c r="AH13" s="167">
        <f t="shared" si="11"/>
        <v>2135.4423999999999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71.243500000000012</v>
      </c>
      <c r="AB14" s="207">
        <f t="shared" si="7"/>
        <v>71.243500000000012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2225.9227000000001</v>
      </c>
      <c r="AH14" s="167">
        <f t="shared" si="11"/>
        <v>2606.9427000000001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105.90350000000001</v>
      </c>
      <c r="AB15" s="207">
        <f t="shared" si="7"/>
        <v>105.90350000000001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2172.4135000000001</v>
      </c>
      <c r="AH15" s="167">
        <f t="shared" si="11"/>
        <v>2572.8634999999999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229.38425000000001</v>
      </c>
      <c r="AB16" s="207">
        <f t="shared" si="7"/>
        <v>229.38425000000001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2310.5862500000003</v>
      </c>
      <c r="AH16" s="167">
        <f t="shared" si="11"/>
        <v>2751.0462500000003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494.63574999999997</v>
      </c>
      <c r="AB17" s="207">
        <f t="shared" si="7"/>
        <v>494.63574999999997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2237.3556235999999</v>
      </c>
      <c r="AH17" s="167">
        <f t="shared" si="11"/>
        <v>2797.1656235999999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215.62324999999993</v>
      </c>
      <c r="AB18" s="207">
        <f t="shared" si="7"/>
        <v>215.62324999999993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2160.1656499999999</v>
      </c>
      <c r="AH18" s="167">
        <f t="shared" si="11"/>
        <v>2680.12565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483.12924999999967</v>
      </c>
      <c r="AB19" s="207">
        <f t="shared" si="7"/>
        <v>483.12924999999967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2948.6454499999995</v>
      </c>
      <c r="AH19" s="167">
        <f t="shared" si="11"/>
        <v>3440.3754499999995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378.01849999999985</v>
      </c>
      <c r="AB20" s="207">
        <f t="shared" si="7"/>
        <v>378.01849999999985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2947.2626999999998</v>
      </c>
      <c r="AH20" s="167">
        <f t="shared" si="11"/>
        <v>3442.9146999999998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594.22074999999984</v>
      </c>
      <c r="AB21" s="207">
        <f t="shared" si="7"/>
        <v>594.22074999999984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3198.5604499999999</v>
      </c>
      <c r="AH21" s="167">
        <f t="shared" si="11"/>
        <v>3763.84845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129.99599999999998</v>
      </c>
      <c r="J22" s="151">
        <f t="shared" si="1"/>
        <v>129.99599999999998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567.54720000000009</v>
      </c>
      <c r="S22" s="151">
        <f t="shared" si="4"/>
        <v>791.94720000000007</v>
      </c>
      <c r="T22" s="149">
        <v>0</v>
      </c>
      <c r="U22" s="150">
        <v>119.25</v>
      </c>
      <c r="V22" s="151">
        <f t="shared" si="5"/>
        <v>119.25</v>
      </c>
      <c r="W22" s="149">
        <v>358.77600000000001</v>
      </c>
      <c r="X22" s="150">
        <v>173.44800000000001</v>
      </c>
      <c r="Y22" s="151">
        <f t="shared" si="6"/>
        <v>532.22400000000005</v>
      </c>
      <c r="Z22" s="217">
        <v>0</v>
      </c>
      <c r="AA22" s="218">
        <v>454.38199999999995</v>
      </c>
      <c r="AB22" s="207">
        <f>SUM(Z22:AA22)</f>
        <v>454.38199999999995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622.92599999999993</v>
      </c>
      <c r="AG22" s="166">
        <f t="shared" si="10"/>
        <v>2875.0115999999998</v>
      </c>
      <c r="AH22" s="167">
        <f t="shared" si="11"/>
        <v>3497.9375999999997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69.411600000000007</v>
      </c>
      <c r="J23" s="151">
        <f t="shared" si="1"/>
        <v>69.411600000000007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826.32</v>
      </c>
      <c r="S23" s="151">
        <f t="shared" si="4"/>
        <v>995.28000000000009</v>
      </c>
      <c r="T23" s="149">
        <v>0</v>
      </c>
      <c r="U23" s="150">
        <v>33</v>
      </c>
      <c r="V23" s="151">
        <f t="shared" si="5"/>
        <v>33</v>
      </c>
      <c r="W23" s="149">
        <v>323.928</v>
      </c>
      <c r="X23" s="150">
        <v>235.22399999999999</v>
      </c>
      <c r="Y23" s="151">
        <f>SUM(W23:X23)</f>
        <v>559.15200000000004</v>
      </c>
      <c r="Z23" s="217">
        <v>0</v>
      </c>
      <c r="AA23" s="218">
        <v>285.71799999999996</v>
      </c>
      <c r="AB23" s="207">
        <f>SUM(Z23:AA23)</f>
        <v>285.71799999999996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499.63800000000003</v>
      </c>
      <c r="AG23" s="166">
        <f t="shared" si="10"/>
        <v>2645.8740000000003</v>
      </c>
      <c r="AH23" s="167">
        <f t="shared" si="11"/>
        <v>3145.5120000000002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84.478800000000007</v>
      </c>
      <c r="J24" s="151">
        <f t="shared" si="1"/>
        <v>84.478800000000007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1123.848</v>
      </c>
      <c r="S24" s="151">
        <f t="shared" si="4"/>
        <v>1382.568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497.11200000000002</v>
      </c>
      <c r="Y24" s="151">
        <f>SUM(W24:X24)</f>
        <v>757.68000000000006</v>
      </c>
      <c r="Z24" s="217">
        <v>0</v>
      </c>
      <c r="AA24" s="218">
        <v>395.15899999999982</v>
      </c>
      <c r="AB24" s="207">
        <f t="shared" si="7"/>
        <v>395.15899999999982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3207.2489999999993</v>
      </c>
      <c r="AH24" s="167">
        <f t="shared" si="11"/>
        <v>3826.0369999999994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37.110200000000006</v>
      </c>
      <c r="J25" s="151">
        <f t="shared" si="1"/>
        <v>37.110200000000006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1549.68</v>
      </c>
      <c r="S25" s="151">
        <f t="shared" si="4"/>
        <v>1840.08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478.63200000000001</v>
      </c>
      <c r="Y25" s="151">
        <f t="shared" si="6"/>
        <v>737.61599999999999</v>
      </c>
      <c r="Z25" s="217">
        <v>0</v>
      </c>
      <c r="AA25" s="218">
        <v>110.39999999999999</v>
      </c>
      <c r="AB25" s="207">
        <f t="shared" si="7"/>
        <v>110.39999999999999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3378.9866000000002</v>
      </c>
      <c r="AH25" s="167">
        <f t="shared" si="11"/>
        <v>4046.7206000000001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61.813600000000001</v>
      </c>
      <c r="J26" s="151">
        <f t="shared" si="1"/>
        <v>61.813600000000001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1517.46</v>
      </c>
      <c r="S26" s="151">
        <f t="shared" si="4"/>
        <v>1789.38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412.36799999999999</v>
      </c>
      <c r="Y26" s="151">
        <f t="shared" si="6"/>
        <v>600.072</v>
      </c>
      <c r="Z26" s="217">
        <v>0</v>
      </c>
      <c r="AA26" s="218">
        <v>235.63150000000002</v>
      </c>
      <c r="AB26" s="207">
        <f t="shared" si="7"/>
        <v>235.63150000000002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3613.51766</v>
      </c>
      <c r="AH26" s="167">
        <f t="shared" si="11"/>
        <v>4230.4346648000001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26.949600000000004</v>
      </c>
      <c r="J27" s="151">
        <f t="shared" si="1"/>
        <v>26.949600000000004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1516.1999999999998</v>
      </c>
      <c r="S27" s="151">
        <f t="shared" si="4"/>
        <v>1716.8399999999997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304.52149999999995</v>
      </c>
      <c r="AB27" s="207">
        <f t="shared" si="7"/>
        <v>304.52149999999995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3373.4790999999996</v>
      </c>
      <c r="AH27" s="167">
        <f t="shared" si="11"/>
        <v>4014.6243207999996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5.5043999999999995</v>
      </c>
      <c r="J28" s="151">
        <f t="shared" ref="J28" si="17">SUM(H28:I28)</f>
        <v>5.5043999999999995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2278.8611999999998</v>
      </c>
      <c r="S28" s="151">
        <f t="shared" ref="S28" si="18">Q28+R28</f>
        <v>2593.0211999999997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385.6064999999997</v>
      </c>
      <c r="AB28" s="207">
        <f t="shared" si="7"/>
        <v>385.6064999999997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3687.8772199999999</v>
      </c>
      <c r="AH28" s="167">
        <f t="shared" si="11"/>
        <v>4506.8817271999997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5.6</v>
      </c>
      <c r="J29" s="151">
        <f t="shared" ref="J29" si="19">SUM(H29:I29)</f>
        <v>5.6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641.40700000000004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3744.6435216</v>
      </c>
      <c r="AH29" s="167">
        <f t="shared" si="11"/>
        <v>4451.2776720000002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0</v>
      </c>
      <c r="J30" s="151">
        <f t="shared" ref="J30:J31" si="21">SUM(H30:I30)</f>
        <v>0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3275.5529999999999</v>
      </c>
      <c r="S30" s="151">
        <f t="shared" ref="S30" si="22">Q30+R30</f>
        <v>3602.913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382.94250000000005</v>
      </c>
      <c r="AB30" s="207">
        <f t="shared" si="7"/>
        <v>382.94250000000005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4280.6988599999995</v>
      </c>
      <c r="AH30" s="167">
        <f t="shared" si="11"/>
        <v>5040.218859999999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11.6</v>
      </c>
      <c r="J31" s="151">
        <f t="shared" si="21"/>
        <v>11.6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3211.0530000000003</v>
      </c>
      <c r="S31" s="151">
        <f t="shared" si="4"/>
        <v>3435.4530000000004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123.02825</v>
      </c>
      <c r="AB31" s="207">
        <f t="shared" si="7"/>
        <v>123.02825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3856.3254099999999</v>
      </c>
      <c r="AH31" s="167">
        <f t="shared" si="11"/>
        <v>4457.76541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6</v>
      </c>
      <c r="J32" s="151">
        <f t="shared" ref="J32" si="23">SUM(H32:I32)</f>
        <v>6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3795.9271739130436</v>
      </c>
      <c r="S32" s="151">
        <f t="shared" si="4"/>
        <v>3980.7271739130438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217">
        <v>0</v>
      </c>
      <c r="AA32" s="218">
        <v>408.82299999999981</v>
      </c>
      <c r="AB32" s="207">
        <f t="shared" si="7"/>
        <v>408.82299999999981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4858.387773913043</v>
      </c>
      <c r="AH32" s="167">
        <f t="shared" si="11"/>
        <v>5378.8757739130433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24</v>
      </c>
      <c r="J33" s="151">
        <f t="shared" ref="J33" si="24">SUM(H33:I33)</f>
        <v>24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3215.7177391304344</v>
      </c>
      <c r="S33" s="151">
        <f t="shared" ref="S33" si="25">Q33+R33</f>
        <v>3342.4377391304342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217">
        <v>0</v>
      </c>
      <c r="AA33" s="218">
        <v>256.39541750000001</v>
      </c>
      <c r="AB33" s="207">
        <f t="shared" si="7"/>
        <v>256.39541750000001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4124.9544366304344</v>
      </c>
      <c r="AH33" s="167">
        <f t="shared" si="11"/>
        <v>4749.5224366304346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17.600187500000001</v>
      </c>
      <c r="J34" s="151">
        <f t="shared" ref="J34" si="26">SUM(H34:I34)</f>
        <v>17.600187500000001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2669.1777391304349</v>
      </c>
      <c r="S34" s="151">
        <f t="shared" ref="S34" si="27">Q34+R34</f>
        <v>2764.2177391304349</v>
      </c>
      <c r="T34" s="160"/>
      <c r="U34" s="161"/>
      <c r="V34" s="154">
        <f t="shared" si="5"/>
        <v>0</v>
      </c>
      <c r="W34" s="149">
        <v>238.92</v>
      </c>
      <c r="X34" s="150">
        <v>290.13600000000002</v>
      </c>
      <c r="Y34" s="151">
        <f t="shared" si="6"/>
        <v>529.05600000000004</v>
      </c>
      <c r="Z34" s="217">
        <v>0</v>
      </c>
      <c r="AA34" s="218">
        <v>493.24969249999987</v>
      </c>
      <c r="AB34" s="207">
        <f t="shared" si="7"/>
        <v>493.24969249999987</v>
      </c>
      <c r="AC34" s="169">
        <v>0</v>
      </c>
      <c r="AD34" s="176"/>
      <c r="AE34" s="157">
        <f t="shared" si="8"/>
        <v>0</v>
      </c>
      <c r="AF34" s="165">
        <f t="shared" si="9"/>
        <v>423.96000000000004</v>
      </c>
      <c r="AG34" s="166">
        <f t="shared" si="10"/>
        <v>3723.3328991304352</v>
      </c>
      <c r="AH34" s="167">
        <f t="shared" si="11"/>
        <v>4147.2928991304352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10.57</v>
      </c>
      <c r="J35" s="151">
        <f t="shared" ref="J35" si="28">SUM(H35:I35)</f>
        <v>10.57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2935.5193043478262</v>
      </c>
      <c r="S35" s="151">
        <f t="shared" si="4"/>
        <v>3241.7593043478264</v>
      </c>
      <c r="T35" s="160"/>
      <c r="U35" s="161"/>
      <c r="V35" s="154">
        <f t="shared" si="5"/>
        <v>0</v>
      </c>
      <c r="W35" s="149">
        <v>175.56</v>
      </c>
      <c r="X35" s="150">
        <v>307.29599999999999</v>
      </c>
      <c r="Y35" s="151">
        <f t="shared" si="6"/>
        <v>482.85599999999999</v>
      </c>
      <c r="Z35" s="217">
        <v>0</v>
      </c>
      <c r="AA35" s="218">
        <v>667.31199999999978</v>
      </c>
      <c r="AB35" s="207">
        <f t="shared" si="7"/>
        <v>667.31199999999978</v>
      </c>
      <c r="AC35" s="169">
        <v>0</v>
      </c>
      <c r="AD35" s="176"/>
      <c r="AE35" s="157">
        <f t="shared" si="8"/>
        <v>0</v>
      </c>
      <c r="AF35" s="165">
        <f t="shared" si="9"/>
        <v>556.79999999999995</v>
      </c>
      <c r="AG35" s="166">
        <f t="shared" si="10"/>
        <v>4216.0614643478257</v>
      </c>
      <c r="AH35" s="167">
        <f t="shared" si="11"/>
        <v>4772.8614643478259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12.018000000000001</v>
      </c>
      <c r="J36" s="151">
        <f t="shared" ref="J36" si="29">SUM(H36:I36)</f>
        <v>12.018000000000001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1984.0655999999999</v>
      </c>
      <c r="S36" s="151">
        <f t="shared" ref="S36" si="30">Q36+R36</f>
        <v>2189.9856</v>
      </c>
      <c r="T36" s="160"/>
      <c r="U36" s="161"/>
      <c r="V36" s="154">
        <f t="shared" si="5"/>
        <v>0</v>
      </c>
      <c r="W36" s="149">
        <v>229.15199999999999</v>
      </c>
      <c r="X36" s="150">
        <v>312.31200000000001</v>
      </c>
      <c r="Y36" s="151">
        <f t="shared" si="6"/>
        <v>541.46399999999994</v>
      </c>
      <c r="Z36" s="217">
        <v>0</v>
      </c>
      <c r="AA36" s="218">
        <v>223.66599999999997</v>
      </c>
      <c r="AB36" s="207">
        <f t="shared" si="7"/>
        <v>223.66599999999997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2848.5232000000001</v>
      </c>
      <c r="AH36" s="167">
        <f t="shared" si="11"/>
        <v>3293.5952000000002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0.125</v>
      </c>
      <c r="J37" s="151">
        <f t="shared" ref="J37" si="31">SUM(H37:I37)</f>
        <v>0.125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1800.5947826086956</v>
      </c>
      <c r="S37" s="151">
        <f t="shared" si="4"/>
        <v>1985.3947826086956</v>
      </c>
      <c r="T37" s="160"/>
      <c r="U37" s="161"/>
      <c r="V37" s="154">
        <f t="shared" si="5"/>
        <v>0</v>
      </c>
      <c r="W37" s="149">
        <v>232.84800000000001</v>
      </c>
      <c r="X37" s="150">
        <v>329.20800000000003</v>
      </c>
      <c r="Y37" s="151">
        <f t="shared" si="6"/>
        <v>562.05600000000004</v>
      </c>
      <c r="Z37" s="217">
        <v>0</v>
      </c>
      <c r="AA37" s="218">
        <v>239.22824999999997</v>
      </c>
      <c r="AB37" s="207">
        <f t="shared" si="7"/>
        <v>239.22824999999997</v>
      </c>
      <c r="AC37" s="169">
        <v>0</v>
      </c>
      <c r="AD37" s="176"/>
      <c r="AE37" s="157">
        <f t="shared" si="8"/>
        <v>0</v>
      </c>
      <c r="AF37" s="165">
        <f t="shared" si="9"/>
        <v>422.64800000000002</v>
      </c>
      <c r="AG37" s="166">
        <f t="shared" si="10"/>
        <v>2770.0073926086957</v>
      </c>
      <c r="AH37" s="167">
        <f t="shared" si="11"/>
        <v>3192.6553926086958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</v>
      </c>
      <c r="J38" s="151">
        <f t="shared" ref="J38" si="32">SUM(H38:I38)</f>
        <v>5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1631.52</v>
      </c>
      <c r="S38" s="151">
        <f t="shared" ref="S38" si="33">Q38+R38</f>
        <v>1752.96</v>
      </c>
      <c r="T38" s="160"/>
      <c r="U38" s="161"/>
      <c r="V38" s="154">
        <f t="shared" si="5"/>
        <v>0</v>
      </c>
      <c r="W38" s="149">
        <v>188.232</v>
      </c>
      <c r="X38" s="150">
        <v>269.80799999999999</v>
      </c>
      <c r="Y38" s="151">
        <f t="shared" ref="Y38" si="34">SUM(W38:X38)</f>
        <v>458.03999999999996</v>
      </c>
      <c r="Z38" s="217">
        <v>0</v>
      </c>
      <c r="AA38" s="218">
        <v>270.76824999999997</v>
      </c>
      <c r="AB38" s="207">
        <f t="shared" si="7"/>
        <v>270.76824999999997</v>
      </c>
      <c r="AC38" s="169">
        <v>0</v>
      </c>
      <c r="AD38" s="176"/>
      <c r="AE38" s="157">
        <f t="shared" si="8"/>
        <v>0</v>
      </c>
      <c r="AF38" s="165">
        <f t="shared" si="9"/>
        <v>314.67200000000003</v>
      </c>
      <c r="AG38" s="166">
        <f t="shared" si="10"/>
        <v>2620.1424900000002</v>
      </c>
      <c r="AH38" s="167">
        <f t="shared" si="11"/>
        <v>2934.8144900000002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12</v>
      </c>
      <c r="J39" s="151">
        <f t="shared" ref="J39" si="35">SUM(H39:I39)</f>
        <v>12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1946.0496000000001</v>
      </c>
      <c r="S39" s="151">
        <f t="shared" si="4"/>
        <v>2083.3296</v>
      </c>
      <c r="T39" s="170"/>
      <c r="U39" s="153"/>
      <c r="V39" s="162">
        <f t="shared" si="5"/>
        <v>0</v>
      </c>
      <c r="W39" s="149">
        <v>303.072</v>
      </c>
      <c r="X39" s="150">
        <v>227.83199999999999</v>
      </c>
      <c r="Y39" s="151">
        <f t="shared" si="6"/>
        <v>530.904</v>
      </c>
      <c r="Z39" s="217">
        <v>0</v>
      </c>
      <c r="AA39" s="218">
        <v>150.80500000000001</v>
      </c>
      <c r="AB39" s="207">
        <f t="shared" si="7"/>
        <v>150.80500000000001</v>
      </c>
      <c r="AC39" s="169">
        <v>0</v>
      </c>
      <c r="AD39" s="176"/>
      <c r="AE39" s="157">
        <f t="shared" si="8"/>
        <v>0</v>
      </c>
      <c r="AF39" s="165">
        <f t="shared" si="9"/>
        <v>445.35199999999998</v>
      </c>
      <c r="AG39" s="166">
        <f t="shared" si="10"/>
        <v>2800.8302799999997</v>
      </c>
      <c r="AH39" s="167">
        <f t="shared" si="11"/>
        <v>3246.1822799999995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0</v>
      </c>
      <c r="J40" s="151">
        <f t="shared" ref="J40" si="36">SUM(H40:I40)</f>
        <v>0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2209.7328000000002</v>
      </c>
      <c r="S40" s="151">
        <f t="shared" si="4"/>
        <v>2320.6128000000003</v>
      </c>
      <c r="T40" s="170"/>
      <c r="U40" s="153"/>
      <c r="V40" s="162">
        <f t="shared" si="5"/>
        <v>0</v>
      </c>
      <c r="W40" s="149">
        <v>313.89600000000002</v>
      </c>
      <c r="X40" s="150">
        <v>254.49600000000001</v>
      </c>
      <c r="Y40" s="151">
        <f t="shared" si="6"/>
        <v>568.39200000000005</v>
      </c>
      <c r="Z40" s="217">
        <v>0</v>
      </c>
      <c r="AA40" s="218">
        <v>145.81224999999998</v>
      </c>
      <c r="AB40" s="207">
        <f t="shared" si="7"/>
        <v>145.81224999999998</v>
      </c>
      <c r="AC40" s="169">
        <v>0</v>
      </c>
      <c r="AD40" s="176"/>
      <c r="AE40" s="157">
        <f t="shared" si="8"/>
        <v>0</v>
      </c>
      <c r="AF40" s="165">
        <f t="shared" si="9"/>
        <v>429.77600000000001</v>
      </c>
      <c r="AG40" s="166">
        <f t="shared" si="10"/>
        <v>3158.57449</v>
      </c>
      <c r="AH40" s="167">
        <f t="shared" si="11"/>
        <v>3588.3504899999998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0</v>
      </c>
      <c r="J41" s="151">
        <f t="shared" ref="J41" si="37">SUM(H41:I41)</f>
        <v>0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2414.4384</v>
      </c>
      <c r="S41" s="151">
        <f t="shared" si="4"/>
        <v>2535.8784000000001</v>
      </c>
      <c r="T41" s="170">
        <v>0</v>
      </c>
      <c r="U41" s="153">
        <v>0</v>
      </c>
      <c r="V41" s="162">
        <f t="shared" ref="V41:V60" si="39">T41+U41</f>
        <v>0</v>
      </c>
      <c r="W41" s="149">
        <v>189.55199999999999</v>
      </c>
      <c r="X41" s="150">
        <v>308.08800000000002</v>
      </c>
      <c r="Y41" s="151">
        <f>SUM(W41:X41)</f>
        <v>497.64</v>
      </c>
      <c r="Z41" s="217">
        <v>0</v>
      </c>
      <c r="AA41" s="218">
        <v>208.48779999999991</v>
      </c>
      <c r="AB41" s="207">
        <f t="shared" si="7"/>
        <v>208.48779999999991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315.99199999999996</v>
      </c>
      <c r="AG41" s="166">
        <f t="shared" ref="AG41:AG60" si="41">C41+F41+I41+L41+O41+R41+U41+X41+AA41+AD41</f>
        <v>3458.4502000000002</v>
      </c>
      <c r="AH41" s="167">
        <f t="shared" si="11"/>
        <v>3774.4422000000004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36.552999999999997</v>
      </c>
      <c r="J42" s="151">
        <f t="shared" ref="J42" si="42">SUM(H42:I42)</f>
        <v>36.552999999999997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49">
        <v>63</v>
      </c>
      <c r="R42" s="150">
        <v>2141.5680000000002</v>
      </c>
      <c r="S42" s="151">
        <f t="shared" si="4"/>
        <v>2204.5680000000002</v>
      </c>
      <c r="T42" s="170">
        <v>0</v>
      </c>
      <c r="U42" s="153">
        <v>0</v>
      </c>
      <c r="V42" s="162">
        <f t="shared" si="39"/>
        <v>0</v>
      </c>
      <c r="W42" s="149">
        <v>130.15199999999999</v>
      </c>
      <c r="X42" s="150">
        <v>315.48</v>
      </c>
      <c r="Y42" s="151">
        <f>SUM(W42:X42)</f>
        <v>445.63200000000001</v>
      </c>
      <c r="Z42" s="217">
        <v>0</v>
      </c>
      <c r="AA42" s="218">
        <v>253.71874999999997</v>
      </c>
      <c r="AB42" s="207">
        <f t="shared" si="7"/>
        <v>253.71874999999997</v>
      </c>
      <c r="AC42" s="169">
        <v>0</v>
      </c>
      <c r="AD42" s="176"/>
      <c r="AE42" s="157">
        <f t="shared" si="8"/>
        <v>0</v>
      </c>
      <c r="AF42" s="165">
        <f t="shared" si="40"/>
        <v>198.15199999999999</v>
      </c>
      <c r="AG42" s="166">
        <f t="shared" si="41"/>
        <v>3211.4634300000002</v>
      </c>
      <c r="AH42" s="167">
        <f t="shared" si="11"/>
        <v>3409.6154300000003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49">
        <v>0</v>
      </c>
      <c r="I43" s="150">
        <v>53.228000000000002</v>
      </c>
      <c r="J43" s="151">
        <f t="shared" ref="J43" si="43">SUM(H43:I43)</f>
        <v>53.228000000000002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49">
        <v>121</v>
      </c>
      <c r="R43" s="150">
        <v>1912.4160000000004</v>
      </c>
      <c r="S43" s="151">
        <f t="shared" si="4"/>
        <v>2033.4160000000004</v>
      </c>
      <c r="T43" s="170">
        <v>0</v>
      </c>
      <c r="U43" s="153">
        <v>0</v>
      </c>
      <c r="V43" s="162">
        <f t="shared" si="39"/>
        <v>0</v>
      </c>
      <c r="W43" s="149">
        <v>118.536</v>
      </c>
      <c r="X43" s="150">
        <v>364.584</v>
      </c>
      <c r="Y43" s="151">
        <f t="shared" si="6"/>
        <v>483.12</v>
      </c>
      <c r="Z43" s="217">
        <v>0</v>
      </c>
      <c r="AA43" s="218">
        <v>335.67274999999995</v>
      </c>
      <c r="AB43" s="207">
        <f t="shared" si="7"/>
        <v>335.67274999999995</v>
      </c>
      <c r="AC43" s="169">
        <v>0</v>
      </c>
      <c r="AD43" s="176"/>
      <c r="AE43" s="157">
        <f t="shared" si="8"/>
        <v>0</v>
      </c>
      <c r="AF43" s="165">
        <f t="shared" si="40"/>
        <v>244.536</v>
      </c>
      <c r="AG43" s="166">
        <f t="shared" si="41"/>
        <v>3172.2393099999999</v>
      </c>
      <c r="AH43" s="167">
        <f t="shared" si="11"/>
        <v>3416.77531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58.08</v>
      </c>
      <c r="C44" s="156">
        <v>0</v>
      </c>
      <c r="D44" s="154">
        <f t="shared" si="0"/>
        <v>58.08</v>
      </c>
      <c r="E44" s="155"/>
      <c r="F44" s="156"/>
      <c r="G44" s="157">
        <f t="shared" si="13"/>
        <v>0</v>
      </c>
      <c r="H44" s="149">
        <v>0</v>
      </c>
      <c r="I44" s="150">
        <v>48.582999999999998</v>
      </c>
      <c r="J44" s="151">
        <f t="shared" ref="J44" si="44">SUM(H44:I44)</f>
        <v>48.582999999999998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49">
        <v>37</v>
      </c>
      <c r="R44" s="150">
        <v>1932.48</v>
      </c>
      <c r="S44" s="151">
        <f t="shared" si="4"/>
        <v>1969.48</v>
      </c>
      <c r="T44" s="170">
        <v>0</v>
      </c>
      <c r="U44" s="153">
        <v>0</v>
      </c>
      <c r="V44" s="162">
        <f t="shared" si="39"/>
        <v>0</v>
      </c>
      <c r="W44" s="149">
        <v>156.55199999999999</v>
      </c>
      <c r="X44" s="150">
        <v>309.67200000000003</v>
      </c>
      <c r="Y44" s="151">
        <f t="shared" si="6"/>
        <v>466.22400000000005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40"/>
        <v>256.63200000000001</v>
      </c>
      <c r="AG44" s="166">
        <f t="shared" si="41"/>
        <v>2942.5735600000003</v>
      </c>
      <c r="AH44" s="167">
        <f t="shared" si="11"/>
        <v>3199.2055600000003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58.08</v>
      </c>
      <c r="C45" s="156">
        <v>0</v>
      </c>
      <c r="D45" s="154">
        <f t="shared" si="0"/>
        <v>58.08</v>
      </c>
      <c r="E45" s="155"/>
      <c r="F45" s="156"/>
      <c r="G45" s="157">
        <f t="shared" si="13"/>
        <v>0</v>
      </c>
      <c r="H45" s="149">
        <v>0</v>
      </c>
      <c r="I45" s="150">
        <v>65.834999999999994</v>
      </c>
      <c r="J45" s="151">
        <f t="shared" ref="J45" si="45">SUM(H45:I45)</f>
        <v>65.834999999999994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49">
        <v>32</v>
      </c>
      <c r="R45" s="150">
        <v>1710.72</v>
      </c>
      <c r="S45" s="151">
        <f t="shared" si="4"/>
        <v>1742.72</v>
      </c>
      <c r="T45" s="170">
        <v>0</v>
      </c>
      <c r="U45" s="153">
        <v>0</v>
      </c>
      <c r="V45" s="162">
        <f t="shared" si="39"/>
        <v>0</v>
      </c>
      <c r="W45" s="149">
        <v>82.896000000000001</v>
      </c>
      <c r="X45" s="150">
        <v>306.24</v>
      </c>
      <c r="Y45" s="151">
        <f t="shared" si="6"/>
        <v>389.13600000000002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40"/>
        <v>177.976</v>
      </c>
      <c r="AG45" s="166">
        <f t="shared" si="41"/>
        <v>2804.5912399999997</v>
      </c>
      <c r="AH45" s="167">
        <f t="shared" si="11"/>
        <v>2982.5672399999999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52.8</v>
      </c>
      <c r="C46" s="156">
        <v>0</v>
      </c>
      <c r="D46" s="154">
        <f t="shared" si="0"/>
        <v>52.8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ref="J46:J60" si="46">SUM(H46:I46)</f>
        <v>559.94839999999976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70">
        <v>68.64</v>
      </c>
      <c r="R46" s="153">
        <v>1219.68</v>
      </c>
      <c r="S46" s="162">
        <f t="shared" si="4"/>
        <v>1288.3200000000002</v>
      </c>
      <c r="T46" s="149">
        <v>0</v>
      </c>
      <c r="U46" s="150">
        <v>5.048</v>
      </c>
      <c r="V46" s="151">
        <f t="shared" si="39"/>
        <v>5.048</v>
      </c>
      <c r="W46" s="152">
        <v>70.224000000000004</v>
      </c>
      <c r="X46" s="153">
        <v>267.69600000000003</v>
      </c>
      <c r="Y46" s="154">
        <f t="shared" si="6"/>
        <v>337.92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40"/>
        <v>196.66399999999999</v>
      </c>
      <c r="AG46" s="166">
        <f t="shared" si="41"/>
        <v>2582.1263199999994</v>
      </c>
      <c r="AH46" s="167">
        <f t="shared" si="11"/>
        <v>2778.7903199999992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150.47999999999999</v>
      </c>
      <c r="C47" s="156">
        <v>0</v>
      </c>
      <c r="D47" s="154">
        <f t="shared" si="0"/>
        <v>150.47999999999999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46"/>
        <v>498.97803999999979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70">
        <v>31.68</v>
      </c>
      <c r="R47" s="153">
        <v>913.44</v>
      </c>
      <c r="S47" s="162">
        <f t="shared" si="4"/>
        <v>945.12</v>
      </c>
      <c r="T47" s="149">
        <v>0</v>
      </c>
      <c r="U47" s="150">
        <v>5.4249999999999998</v>
      </c>
      <c r="V47" s="151">
        <f t="shared" si="39"/>
        <v>5.4249999999999998</v>
      </c>
      <c r="W47" s="152">
        <v>120.384</v>
      </c>
      <c r="X47" s="153">
        <v>294.096</v>
      </c>
      <c r="Y47" s="154">
        <f t="shared" si="6"/>
        <v>414.48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40"/>
        <v>307.54399999999998</v>
      </c>
      <c r="AG47" s="166">
        <f t="shared" si="41"/>
        <v>2174.9557599999998</v>
      </c>
      <c r="AH47" s="167">
        <f t="shared" si="11"/>
        <v>2482.4997599999997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192.72</v>
      </c>
      <c r="C48" s="156">
        <v>0</v>
      </c>
      <c r="D48" s="154">
        <f t="shared" si="0"/>
        <v>192.72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46"/>
        <v>736.787645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70">
        <v>42.24</v>
      </c>
      <c r="R48" s="153">
        <v>464.64000000000004</v>
      </c>
      <c r="S48" s="162">
        <f t="shared" si="4"/>
        <v>506.88000000000005</v>
      </c>
      <c r="T48" s="170">
        <v>0</v>
      </c>
      <c r="U48" s="153">
        <v>400</v>
      </c>
      <c r="V48" s="162">
        <f t="shared" si="39"/>
        <v>400</v>
      </c>
      <c r="W48" s="152">
        <v>47.52</v>
      </c>
      <c r="X48" s="153">
        <v>303.60000000000002</v>
      </c>
      <c r="Y48" s="154">
        <f t="shared" si="6"/>
        <v>351.12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40"/>
        <v>287.48</v>
      </c>
      <c r="AG48" s="166">
        <f t="shared" si="41"/>
        <v>2084.0276450000001</v>
      </c>
      <c r="AH48" s="167">
        <f t="shared" si="11"/>
        <v>2371.5076450000001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256.08</v>
      </c>
      <c r="C49" s="156">
        <v>0</v>
      </c>
      <c r="D49" s="154">
        <f t="shared" si="0"/>
        <v>256.08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46"/>
        <v>455.73467500000004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70">
        <v>0</v>
      </c>
      <c r="R49" s="153">
        <v>264</v>
      </c>
      <c r="S49" s="162">
        <f t="shared" si="4"/>
        <v>264</v>
      </c>
      <c r="T49" s="170">
        <v>0</v>
      </c>
      <c r="U49" s="153">
        <v>1000</v>
      </c>
      <c r="V49" s="162">
        <f t="shared" si="39"/>
        <v>1000</v>
      </c>
      <c r="W49" s="152">
        <v>31.68</v>
      </c>
      <c r="X49" s="153">
        <v>264</v>
      </c>
      <c r="Y49" s="154">
        <f t="shared" si="6"/>
        <v>295.68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47">AC49+AD49</f>
        <v>0</v>
      </c>
      <c r="AF49" s="165">
        <f t="shared" si="40"/>
        <v>292.76</v>
      </c>
      <c r="AG49" s="166">
        <f t="shared" si="41"/>
        <v>2088.454675</v>
      </c>
      <c r="AH49" s="167">
        <f t="shared" si="11"/>
        <v>2381.2146750000002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256.08</v>
      </c>
      <c r="C50" s="156">
        <v>0</v>
      </c>
      <c r="D50" s="157">
        <f t="shared" si="0"/>
        <v>256.08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46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70">
        <v>0</v>
      </c>
      <c r="R50" s="153">
        <v>100.32000000000001</v>
      </c>
      <c r="S50" s="162">
        <f t="shared" si="4"/>
        <v>100.32000000000001</v>
      </c>
      <c r="T50" s="170">
        <v>0</v>
      </c>
      <c r="U50" s="153">
        <v>1086.885</v>
      </c>
      <c r="V50" s="162">
        <f t="shared" si="39"/>
        <v>1086.885</v>
      </c>
      <c r="W50" s="152">
        <v>15.84</v>
      </c>
      <c r="X50" s="153">
        <v>100.32</v>
      </c>
      <c r="Y50" s="154">
        <f t="shared" si="6"/>
        <v>116.16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47"/>
        <v>0</v>
      </c>
      <c r="AF50" s="165">
        <f t="shared" si="40"/>
        <v>271.91999999999996</v>
      </c>
      <c r="AG50" s="166">
        <f t="shared" si="41"/>
        <v>2286.6135650000001</v>
      </c>
      <c r="AH50" s="167">
        <f t="shared" si="11"/>
        <v>2558.5335650000002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274.56</v>
      </c>
      <c r="C51" s="156">
        <v>0</v>
      </c>
      <c r="D51" s="157">
        <f t="shared" si="0"/>
        <v>274.56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46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70">
        <v>0</v>
      </c>
      <c r="R51" s="153">
        <v>63.36</v>
      </c>
      <c r="S51" s="162">
        <f t="shared" si="4"/>
        <v>63.36</v>
      </c>
      <c r="T51" s="170">
        <v>0</v>
      </c>
      <c r="U51" s="153">
        <v>1100</v>
      </c>
      <c r="V51" s="162">
        <f t="shared" si="39"/>
        <v>1100</v>
      </c>
      <c r="W51" s="152">
        <v>10.56</v>
      </c>
      <c r="X51" s="153">
        <v>67.055999999999997</v>
      </c>
      <c r="Y51" s="154">
        <f t="shared" si="6"/>
        <v>77.616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47"/>
        <v>0</v>
      </c>
      <c r="AF51" s="165">
        <f t="shared" si="40"/>
        <v>370.86374999999998</v>
      </c>
      <c r="AG51" s="166">
        <f t="shared" si="41"/>
        <v>1736.7466099999999</v>
      </c>
      <c r="AH51" s="167">
        <f t="shared" si="11"/>
        <v>2107.6103599999997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274.56</v>
      </c>
      <c r="C52" s="156">
        <v>0</v>
      </c>
      <c r="D52" s="157">
        <f t="shared" si="0"/>
        <v>274.56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46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>
        <v>0</v>
      </c>
      <c r="R52" s="153">
        <v>79.2</v>
      </c>
      <c r="S52" s="162">
        <f t="shared" si="4"/>
        <v>79.2</v>
      </c>
      <c r="T52" s="170">
        <v>0</v>
      </c>
      <c r="U52" s="153">
        <v>1285.2417499999997</v>
      </c>
      <c r="V52" s="162">
        <f t="shared" si="39"/>
        <v>1285.2417499999997</v>
      </c>
      <c r="W52" s="152">
        <v>0</v>
      </c>
      <c r="X52" s="153">
        <v>68.64</v>
      </c>
      <c r="Y52" s="154">
        <f t="shared" si="6"/>
        <v>68.64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47"/>
        <v>0</v>
      </c>
      <c r="AF52" s="165">
        <f t="shared" si="40"/>
        <v>386.44124999999997</v>
      </c>
      <c r="AG52" s="166">
        <f t="shared" si="41"/>
        <v>1835.8094999999998</v>
      </c>
      <c r="AH52" s="167">
        <f t="shared" si="11"/>
        <v>2222.2507499999997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274.56</v>
      </c>
      <c r="C53" s="156">
        <v>81.84</v>
      </c>
      <c r="D53" s="157">
        <f t="shared" si="0"/>
        <v>356.4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46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9"/>
        <v>1509</v>
      </c>
      <c r="W53" s="152">
        <v>0</v>
      </c>
      <c r="X53" s="153">
        <v>52.8</v>
      </c>
      <c r="Y53" s="154">
        <f t="shared" si="6"/>
        <v>52.8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47"/>
        <v>0</v>
      </c>
      <c r="AF53" s="165">
        <f t="shared" si="40"/>
        <v>467.08499999999998</v>
      </c>
      <c r="AG53" s="166">
        <f t="shared" si="41"/>
        <v>2426.5445</v>
      </c>
      <c r="AH53" s="167">
        <f t="shared" si="11"/>
        <v>2893.6295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248.16</v>
      </c>
      <c r="C54" s="156">
        <v>150.47999999999999</v>
      </c>
      <c r="D54" s="157">
        <f t="shared" si="0"/>
        <v>398.64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46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9"/>
        <v>1523.75</v>
      </c>
      <c r="W54" s="152">
        <v>0</v>
      </c>
      <c r="X54" s="153">
        <v>47.52</v>
      </c>
      <c r="Y54" s="154">
        <f t="shared" si="6"/>
        <v>47.52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47"/>
        <v>0</v>
      </c>
      <c r="AF54" s="165">
        <f t="shared" si="40"/>
        <v>417.73500000000001</v>
      </c>
      <c r="AG54" s="166">
        <f t="shared" si="41"/>
        <v>2427.3085000000001</v>
      </c>
      <c r="AH54" s="167">
        <f t="shared" si="11"/>
        <v>2845.0435000000002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242.88</v>
      </c>
      <c r="C55" s="156">
        <v>198</v>
      </c>
      <c r="D55" s="157">
        <f t="shared" si="0"/>
        <v>440.88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46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>
        <v>0</v>
      </c>
      <c r="R55" s="153">
        <v>21.12</v>
      </c>
      <c r="S55" s="162">
        <f t="shared" ref="S55:S60" si="48">Q55+R55</f>
        <v>21.12</v>
      </c>
      <c r="T55" s="160">
        <v>0</v>
      </c>
      <c r="U55" s="180">
        <v>444.75</v>
      </c>
      <c r="V55" s="154">
        <f t="shared" si="39"/>
        <v>444.75</v>
      </c>
      <c r="W55" s="152">
        <v>0</v>
      </c>
      <c r="X55" s="153">
        <v>31.68</v>
      </c>
      <c r="Y55" s="154">
        <f t="shared" si="6"/>
        <v>31.68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47"/>
        <v>0</v>
      </c>
      <c r="AF55" s="165">
        <f t="shared" si="40"/>
        <v>476.52375000000001</v>
      </c>
      <c r="AG55" s="166">
        <f t="shared" si="41"/>
        <v>1393.3643000000002</v>
      </c>
      <c r="AH55" s="167">
        <f t="shared" si="11"/>
        <v>1869.8880500000002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330</v>
      </c>
      <c r="C56" s="156">
        <v>221.89114046511625</v>
      </c>
      <c r="D56" s="157">
        <f t="shared" si="0"/>
        <v>551.89114046511622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46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15.84</v>
      </c>
      <c r="S56" s="162">
        <f t="shared" si="48"/>
        <v>15.84</v>
      </c>
      <c r="T56" s="160">
        <v>0</v>
      </c>
      <c r="U56" s="180">
        <v>279</v>
      </c>
      <c r="V56" s="154">
        <f t="shared" si="39"/>
        <v>279</v>
      </c>
      <c r="W56" s="152">
        <v>0</v>
      </c>
      <c r="X56" s="153">
        <v>0</v>
      </c>
      <c r="Y56" s="154">
        <f t="shared" si="6"/>
        <v>0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47"/>
        <v>0</v>
      </c>
      <c r="AF56" s="165">
        <f t="shared" si="40"/>
        <v>485.23124999999999</v>
      </c>
      <c r="AG56" s="166">
        <f t="shared" si="41"/>
        <v>1368.4603904651165</v>
      </c>
      <c r="AH56" s="167">
        <f t="shared" si="11"/>
        <v>1853.6916404651165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359.04</v>
      </c>
      <c r="C57" s="159">
        <v>264</v>
      </c>
      <c r="D57" s="157">
        <f>B57+C57</f>
        <v>623.04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46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0</v>
      </c>
      <c r="S57" s="162">
        <f t="shared" si="48"/>
        <v>0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47"/>
        <v>0</v>
      </c>
      <c r="AF57" s="165">
        <f t="shared" si="40"/>
        <v>511.72125</v>
      </c>
      <c r="AG57" s="166">
        <f t="shared" si="41"/>
        <v>1873.1653000000001</v>
      </c>
      <c r="AH57" s="167">
        <f t="shared" si="11"/>
        <v>2384.8865500000002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303.60000000000002</v>
      </c>
      <c r="C58" s="159">
        <v>287.76</v>
      </c>
      <c r="D58" s="157">
        <f>B58+C58</f>
        <v>591.36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46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>
        <v>0</v>
      </c>
      <c r="S58" s="162">
        <f t="shared" si="48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47"/>
        <v>0</v>
      </c>
      <c r="AF58" s="165">
        <f t="shared" si="40"/>
        <v>429.82500000000005</v>
      </c>
      <c r="AG58" s="166">
        <f t="shared" si="41"/>
        <v>2414.5572499999998</v>
      </c>
      <c r="AH58" s="167">
        <f t="shared" si="11"/>
        <v>2844.3822499999997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213.84</v>
      </c>
      <c r="C59" s="159">
        <v>295.55377116279067</v>
      </c>
      <c r="D59" s="157">
        <f>B59+C59</f>
        <v>509.3937711627907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46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0</v>
      </c>
      <c r="S59" s="168">
        <f t="shared" si="48"/>
        <v>0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47"/>
        <v>0</v>
      </c>
      <c r="AF59" s="165">
        <f t="shared" si="40"/>
        <v>385.00874999999996</v>
      </c>
      <c r="AG59" s="166">
        <f t="shared" si="41"/>
        <v>2460.1335711627908</v>
      </c>
      <c r="AH59" s="167">
        <f t="shared" si="11"/>
        <v>2845.1423211627907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234.96</v>
      </c>
      <c r="C60" s="182">
        <v>303.60000000000002</v>
      </c>
      <c r="D60" s="183">
        <f>B60+C60</f>
        <v>538.56000000000006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46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0</v>
      </c>
      <c r="S60" s="183">
        <f t="shared" si="48"/>
        <v>0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47"/>
        <v>0</v>
      </c>
      <c r="AF60" s="194">
        <f t="shared" si="40"/>
        <v>367.56</v>
      </c>
      <c r="AG60" s="195">
        <f t="shared" si="41"/>
        <v>1897.97564375</v>
      </c>
      <c r="AH60" s="167">
        <f t="shared" si="11"/>
        <v>2265.53564375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49">SUM(B9:B60)</f>
        <v>6377.9800000000005</v>
      </c>
      <c r="C61" s="196">
        <f t="shared" si="49"/>
        <v>7434.3749116279068</v>
      </c>
      <c r="D61" s="197">
        <f t="shared" si="49"/>
        <v>13812.354911627905</v>
      </c>
      <c r="E61" s="196">
        <f t="shared" si="49"/>
        <v>2434.2749999999996</v>
      </c>
      <c r="F61" s="196">
        <f t="shared" si="49"/>
        <v>18146.014843750003</v>
      </c>
      <c r="G61" s="197">
        <f t="shared" si="49"/>
        <v>20580.289843749997</v>
      </c>
      <c r="H61" s="196">
        <v>0</v>
      </c>
      <c r="I61" s="197">
        <f t="shared" si="49"/>
        <v>8319.0928724999994</v>
      </c>
      <c r="J61" s="197">
        <f t="shared" si="49"/>
        <v>8319.0928724999994</v>
      </c>
      <c r="K61" s="196">
        <f t="shared" si="49"/>
        <v>1925.4048831999999</v>
      </c>
      <c r="L61" s="197">
        <f t="shared" si="49"/>
        <v>7563.9593599999998</v>
      </c>
      <c r="M61" s="196">
        <f t="shared" si="49"/>
        <v>9489.3642431999979</v>
      </c>
      <c r="N61" s="196">
        <f t="shared" si="49"/>
        <v>0</v>
      </c>
      <c r="O61" s="196">
        <f t="shared" si="49"/>
        <v>35.559999999999995</v>
      </c>
      <c r="P61" s="197">
        <f t="shared" si="49"/>
        <v>35.559999999999995</v>
      </c>
      <c r="Q61" s="196">
        <f t="shared" si="49"/>
        <v>6243.16</v>
      </c>
      <c r="R61" s="196">
        <f t="shared" si="49"/>
        <v>54994.812294330419</v>
      </c>
      <c r="S61" s="197">
        <f t="shared" si="49"/>
        <v>61237.97229433043</v>
      </c>
      <c r="T61" s="196">
        <f t="shared" si="49"/>
        <v>0</v>
      </c>
      <c r="U61" s="196">
        <f t="shared" si="49"/>
        <v>20125.935750000001</v>
      </c>
      <c r="V61" s="197">
        <f t="shared" si="49"/>
        <v>20125.935750000001</v>
      </c>
      <c r="W61" s="196">
        <f t="shared" si="49"/>
        <v>6023.4240000000009</v>
      </c>
      <c r="X61" s="196">
        <f t="shared" si="49"/>
        <v>10007.183999999999</v>
      </c>
      <c r="Y61" s="197">
        <f t="shared" si="49"/>
        <v>16030.608</v>
      </c>
      <c r="Z61" s="196">
        <f t="shared" si="49"/>
        <v>0</v>
      </c>
      <c r="AA61" s="196">
        <f t="shared" si="49"/>
        <v>13624.692159999997</v>
      </c>
      <c r="AB61" s="197">
        <f t="shared" si="49"/>
        <v>13205.035159999998</v>
      </c>
      <c r="AC61" s="196">
        <f t="shared" si="49"/>
        <v>0</v>
      </c>
      <c r="AD61" s="196">
        <f t="shared" si="49"/>
        <v>916.02720000000011</v>
      </c>
      <c r="AE61" s="197">
        <f t="shared" si="49"/>
        <v>916.02720000000011</v>
      </c>
      <c r="AF61" s="197">
        <f t="shared" si="49"/>
        <v>23004.243883199993</v>
      </c>
      <c r="AG61" s="197">
        <f t="shared" si="49"/>
        <v>141167.65339220833</v>
      </c>
      <c r="AH61" s="197">
        <f t="shared" si="49"/>
        <v>164171.89727540832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25511.920000000002</v>
      </c>
      <c r="C63" s="203">
        <f>C61*4</f>
        <v>29737.499646511627</v>
      </c>
      <c r="D63" s="203">
        <f t="shared" ref="D63:AH63" si="50">D61*4</f>
        <v>55249.419646511618</v>
      </c>
      <c r="E63" s="203">
        <f t="shared" si="50"/>
        <v>9737.0999999999985</v>
      </c>
      <c r="F63" s="203">
        <f t="shared" si="50"/>
        <v>72584.059375000012</v>
      </c>
      <c r="G63" s="203">
        <f t="shared" si="50"/>
        <v>82321.159374999988</v>
      </c>
      <c r="H63" s="203">
        <f>H61*4</f>
        <v>0</v>
      </c>
      <c r="I63" s="203">
        <f>I61*4</f>
        <v>33276.371489999998</v>
      </c>
      <c r="J63" s="203">
        <f>J61*4</f>
        <v>33276.371489999998</v>
      </c>
      <c r="K63" s="203">
        <f t="shared" si="50"/>
        <v>7701.6195327999994</v>
      </c>
      <c r="L63" s="203">
        <f t="shared" si="50"/>
        <v>30255.837439999999</v>
      </c>
      <c r="M63" s="203">
        <f t="shared" si="50"/>
        <v>37957.456972799991</v>
      </c>
      <c r="N63" s="203">
        <f t="shared" si="50"/>
        <v>0</v>
      </c>
      <c r="O63" s="203">
        <f t="shared" si="50"/>
        <v>142.23999999999998</v>
      </c>
      <c r="P63" s="203">
        <f t="shared" si="50"/>
        <v>142.23999999999998</v>
      </c>
      <c r="Q63" s="203">
        <f t="shared" si="50"/>
        <v>24972.639999999999</v>
      </c>
      <c r="R63" s="203">
        <f t="shared" si="50"/>
        <v>219979.24917732168</v>
      </c>
      <c r="S63" s="203">
        <f t="shared" si="50"/>
        <v>244951.88917732172</v>
      </c>
      <c r="T63" s="203">
        <f t="shared" si="50"/>
        <v>0</v>
      </c>
      <c r="U63" s="203">
        <f t="shared" si="50"/>
        <v>80503.743000000002</v>
      </c>
      <c r="V63" s="203">
        <f t="shared" si="50"/>
        <v>80503.743000000002</v>
      </c>
      <c r="W63" s="203">
        <f t="shared" si="50"/>
        <v>24093.696000000004</v>
      </c>
      <c r="X63" s="203">
        <f t="shared" si="50"/>
        <v>40028.735999999997</v>
      </c>
      <c r="Y63" s="203">
        <f t="shared" si="50"/>
        <v>64122.432000000001</v>
      </c>
      <c r="Z63" s="203">
        <f t="shared" si="50"/>
        <v>0</v>
      </c>
      <c r="AA63" s="203">
        <f t="shared" si="50"/>
        <v>54498.768639999987</v>
      </c>
      <c r="AB63" s="203">
        <f t="shared" si="50"/>
        <v>52820.140639999991</v>
      </c>
      <c r="AC63" s="203">
        <f t="shared" si="50"/>
        <v>0</v>
      </c>
      <c r="AD63" s="203">
        <f t="shared" si="50"/>
        <v>3664.1088000000004</v>
      </c>
      <c r="AE63" s="203">
        <f t="shared" si="50"/>
        <v>3664.1088000000004</v>
      </c>
      <c r="AF63" s="204">
        <f t="shared" si="50"/>
        <v>92016.975532799974</v>
      </c>
      <c r="AG63" s="204">
        <f t="shared" si="50"/>
        <v>564670.61356883333</v>
      </c>
      <c r="AH63" s="204">
        <f t="shared" si="50"/>
        <v>656687.58910163329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12611.849749999999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67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60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61</v>
      </c>
      <c r="M81" s="30"/>
      <c r="N81" s="34"/>
    </row>
    <row r="82" spans="1:17" x14ac:dyDescent="0.2">
      <c r="A82" s="117" t="s">
        <v>64</v>
      </c>
      <c r="M82" s="79"/>
      <c r="N82" s="31"/>
    </row>
    <row r="83" spans="1:17" x14ac:dyDescent="0.2">
      <c r="A83" s="117" t="s">
        <v>63</v>
      </c>
    </row>
    <row r="84" spans="1:17" x14ac:dyDescent="0.2">
      <c r="A84" s="117" t="s">
        <v>59</v>
      </c>
      <c r="J84" s="117"/>
    </row>
    <row r="85" spans="1:17" x14ac:dyDescent="0.2">
      <c r="A85" s="117" t="s">
        <v>65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3" sqref="R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P15" sqref="P15:P16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2020-09-07T10:52:27Z</dcterms:modified>
</cp:coreProperties>
</file>