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4E6BE23-2E47-44CF-B976-AE2DEA372489}" xr6:coauthVersionLast="46" xr6:coauthVersionMax="46" xr10:uidLastSave="{00000000-0000-0000-0000-000000000000}"/>
  <bookViews>
    <workbookView xWindow="1725" yWindow="1935" windowWidth="19485" windowHeight="13635" tabRatio="752" activeTab="3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8" i="1" l="1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8" i="2" s="1"/>
  <c r="AL60" i="2" s="1"/>
  <c r="AL5" i="2"/>
  <c r="B58" i="1"/>
  <c r="C58" i="1"/>
  <c r="U62" i="2"/>
  <c r="J13" i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V12" i="1" l="1"/>
  <c r="J12" i="1"/>
  <c r="D9" i="1"/>
  <c r="J11" i="1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E58" i="2"/>
  <c r="D58" i="2"/>
  <c r="F58" i="2"/>
  <c r="J10" i="1" l="1"/>
  <c r="J9" i="1"/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H58" i="2" l="1"/>
  <c r="AI58" i="2"/>
  <c r="AJ57" i="2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Y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AB58" i="3" s="1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E58" i="3" s="1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V58" i="3" s="1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Z58" i="3" s="1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60" i="2"/>
  <c r="AF60" i="2"/>
  <c r="AE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60" i="2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60" i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60" i="1"/>
  <c r="B60" i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G13" i="1"/>
  <c r="D13" i="1"/>
  <c r="AG12" i="1"/>
  <c r="AF12" i="1"/>
  <c r="AE12" i="1"/>
  <c r="AB12" i="1"/>
  <c r="Y12" i="1"/>
  <c r="S12" i="1"/>
  <c r="P12" i="1"/>
  <c r="M12" i="1"/>
  <c r="G12" i="1"/>
  <c r="D12" i="1"/>
  <c r="AG11" i="1"/>
  <c r="AF11" i="1"/>
  <c r="AE11" i="1"/>
  <c r="AB11" i="1"/>
  <c r="Y11" i="1"/>
  <c r="V11" i="1"/>
  <c r="S11" i="1"/>
  <c r="P11" i="1"/>
  <c r="M11" i="1"/>
  <c r="G11" i="1"/>
  <c r="D11" i="1"/>
  <c r="AG10" i="1"/>
  <c r="AF10" i="1"/>
  <c r="AE10" i="1"/>
  <c r="AB10" i="1"/>
  <c r="Y10" i="1"/>
  <c r="V10" i="1"/>
  <c r="S10" i="1"/>
  <c r="P10" i="1"/>
  <c r="M10" i="1"/>
  <c r="G10" i="1"/>
  <c r="D10" i="1"/>
  <c r="AG9" i="1"/>
  <c r="AF9" i="1"/>
  <c r="AE9" i="1"/>
  <c r="AB9" i="1"/>
  <c r="Y9" i="1"/>
  <c r="V9" i="1"/>
  <c r="S9" i="1"/>
  <c r="P9" i="1"/>
  <c r="M9" i="1"/>
  <c r="G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BL57" i="3" l="1"/>
  <c r="BL31" i="3"/>
  <c r="BL32" i="3"/>
  <c r="BL33" i="3"/>
  <c r="BL34" i="3"/>
  <c r="BL35" i="3"/>
  <c r="BL36" i="3"/>
  <c r="BL37" i="3"/>
  <c r="BL38" i="3"/>
  <c r="BL39" i="3"/>
  <c r="AJ41" i="2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AJ53" i="2"/>
  <c r="AI60" i="2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60" i="2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<sst xmlns="http://schemas.openxmlformats.org/spreadsheetml/2006/main" count="217" uniqueCount="71">
  <si>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</si>
  <si>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</si>
  <si>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</si>
  <si>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</si>
  <si>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</si>
  <si>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</si>
  <si>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</si>
  <si>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</si>
  <si>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</si>
  <si>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</si>
  <si>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</si>
  <si>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</si>
  <si>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</si>
  <si>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</si>
  <si>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</si>
  <si>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</si>
  <si>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</si>
  <si>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</si>
  <si>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</si>
  <si>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</si>
  <si>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</si>
  <si>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</si>
  <si>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</si>
  <si>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</si>
  <si>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</si>
  <si>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</si>
  <si>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</si>
  <si>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</si>
  <si>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</si>
  <si>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</si>
  <si>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</si>
  <si>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</si>
  <si>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</si>
  <si>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</si>
  <si>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</si>
  <si>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</si>
  <si>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</si>
  <si>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</si>
  <si>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</si>
  <si>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</si>
  <si>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</si>
  <si>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</si>
  <si>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</si>
  <si>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</si>
  <si>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</si>
  <si>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</si>
  <si>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</si>
  <si>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</si>
  <si>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</si>
  <si>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</si>
  <si>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</si>
  <si>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</si>
  <si>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</si>
  <si>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</si>
  <si>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2020</t>
  </si>
  <si>
    <t>Peru assumed: Shipping week 1 on the market week 4</t>
  </si>
  <si>
    <t>2019</t>
  </si>
  <si>
    <t>SUPPLY 2020 ('000 4 kg cartons) Updated 3/2/2021</t>
  </si>
  <si>
    <t>10. Argentina: Assuming similar volumes to 2020</t>
  </si>
  <si>
    <t>9. Peru:  Assume 10% increase compared to 2020, similar flow pattern to 2020.</t>
  </si>
  <si>
    <t>7. Brazil: 1 million 4 kg cartons, similar flow pattern to 2021.</t>
  </si>
  <si>
    <t>Assume 2020/21: 57,000 t. 2021/2022 season: Assume 15% increase compared to previous season.</t>
  </si>
  <si>
    <t>Assuming similar volume and flow pattern to 2020.</t>
  </si>
  <si>
    <t>2021 Projected (in black) and actual supply (in colour) of avocados to the EU &amp; UK market ('000 4 kg cartons) [updated 5/2/2021]</t>
  </si>
  <si>
    <t>Comparison of estimates and actual shipments to EU &amp; UK in 2021 (Updated 5/2/2021)</t>
  </si>
  <si>
    <t>1. Israel: 2020/21: Official figures provided by Israeli Avocado Growers' Association. 2021/2020 season: Assume 15% increase on previous season.</t>
  </si>
  <si>
    <t>4. Colombia: Official estimate from CorpoHass, Colombia: 123,000 t for 2021. Assume similar flow pattern to 2020.</t>
  </si>
  <si>
    <t>5. Chile: 2020/2021 estimate assuming  same as previous season. 2021/2022 crop: Assume same volume as previous season.</t>
  </si>
  <si>
    <t>6. South Africa: Assume export crop to EU &amp; UK of 16 million 4 kg cartons. Similar flow pattern to 2020.</t>
  </si>
  <si>
    <r>
      <t>8. Kenya:</t>
    </r>
    <r>
      <rPr>
        <sz val="8"/>
        <color rgb="FF00B0F0"/>
        <rFont val="Arial"/>
        <family val="2"/>
      </rPr>
      <t xml:space="preserve"> </t>
    </r>
    <r>
      <rPr>
        <sz val="8"/>
        <color indexed="48"/>
        <rFont val="Arial"/>
        <family val="2"/>
      </rPr>
      <t>Assuming export crop to EU &amp; UK of 8 million 4 kg cartons</t>
    </r>
  </si>
  <si>
    <t>Notes on 2021 Forecasts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</si>
</sst>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\-* #,##0_-;_-* &quot;-&quot;_-;_-@_-"/>
    <numFmt numFmtId="165" formatCode="_(* #,##0.00_);_(* \(#,##0.00\);_(* &quot;-&quot;??_);_(@_)"/>
    <numFmt numFmtId="166" formatCode="#,##0_ ;\-#,##0\ "/>
    <numFmt numFmtId="167" formatCode="0.00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6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6" fontId="26" fillId="0" borderId="27" xfId="0" applyNumberFormat="1" applyFont="1" applyBorder="1"/>
    <xf numFmtId="166" fontId="25" fillId="0" borderId="2" xfId="0" applyNumberFormat="1" applyFont="1" applyBorder="1"/>
    <xf numFmtId="166" fontId="27" fillId="0" borderId="22" xfId="0" applyNumberFormat="1" applyFont="1" applyBorder="1" applyAlignment="1">
      <alignment horizontal="right"/>
    </xf>
    <xf numFmtId="166" fontId="4" fillId="0" borderId="27" xfId="0" applyNumberFormat="1" applyFont="1" applyBorder="1"/>
    <xf numFmtId="166" fontId="4" fillId="0" borderId="2" xfId="0" applyNumberFormat="1" applyFont="1" applyBorder="1"/>
    <xf numFmtId="166" fontId="4" fillId="0" borderId="22" xfId="0" applyNumberFormat="1" applyFont="1" applyBorder="1" applyAlignment="1">
      <alignment horizontal="right"/>
    </xf>
    <xf numFmtId="166" fontId="4" fillId="0" borderId="21" xfId="0" applyNumberFormat="1" applyFont="1" applyBorder="1"/>
    <xf numFmtId="166" fontId="4" fillId="0" borderId="1" xfId="0" applyNumberFormat="1" applyFont="1" applyBorder="1"/>
    <xf numFmtId="166" fontId="4" fillId="0" borderId="2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" xfId="0" applyNumberFormat="1" applyFont="1" applyFill="1" applyBorder="1"/>
    <xf numFmtId="166" fontId="4" fillId="0" borderId="28" xfId="0" applyNumberFormat="1" applyFont="1" applyBorder="1"/>
    <xf numFmtId="166" fontId="4" fillId="0" borderId="21" xfId="0" applyNumberFormat="1" applyFont="1" applyFill="1" applyBorder="1"/>
    <xf numFmtId="166" fontId="4" fillId="0" borderId="2" xfId="0" applyNumberFormat="1" applyFont="1" applyBorder="1" applyAlignment="1"/>
    <xf numFmtId="166" fontId="4" fillId="0" borderId="27" xfId="0" applyNumberFormat="1" applyFont="1" applyFill="1" applyBorder="1"/>
    <xf numFmtId="166" fontId="4" fillId="0" borderId="27" xfId="0" applyNumberFormat="1" applyFont="1" applyBorder="1" applyAlignment="1"/>
    <xf numFmtId="166" fontId="4" fillId="0" borderId="22" xfId="0" applyNumberFormat="1" applyFont="1" applyBorder="1" applyAlignment="1"/>
    <xf numFmtId="166" fontId="4" fillId="0" borderId="10" xfId="0" applyNumberFormat="1" applyFont="1" applyBorder="1"/>
    <xf numFmtId="166" fontId="4" fillId="0" borderId="11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10" xfId="0" applyNumberFormat="1" applyFont="1" applyFill="1" applyBorder="1"/>
    <xf numFmtId="166" fontId="4" fillId="0" borderId="11" xfId="0" applyNumberFormat="1" applyFont="1" applyFill="1" applyBorder="1"/>
    <xf numFmtId="166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33" xfId="0" applyNumberFormat="1" applyFont="1" applyBorder="1" applyAlignment="1">
      <alignment horizontal="right"/>
    </xf>
    <xf numFmtId="166" fontId="3" fillId="0" borderId="3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6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6" fontId="4" fillId="0" borderId="1" xfId="0" applyNumberFormat="1" applyFont="1" applyFill="1" applyBorder="1"/>
    <xf numFmtId="164" fontId="15" fillId="0" borderId="0" xfId="0" applyNumberFormat="1" applyFont="1" applyBorder="1"/>
    <xf numFmtId="167" fontId="0" fillId="0" borderId="0" xfId="0" applyNumberFormat="1"/>
    <xf numFmtId="166" fontId="32" fillId="0" borderId="0" xfId="0" applyNumberFormat="1" applyFont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2021 EU &amp;</a:t>
            </a:r>
            <a:r>
              <a:rPr lang="en-US" b="1" baseline="0"/>
              <a:t> UK</a:t>
            </a:r>
            <a:r>
              <a:rPr lang="en-US" b="1"/>
              <a:t> Greenskin supply (updated 5/2/2021)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68.64</c:v>
                </c:pt>
                <c:pt idx="7">
                  <c:v>124.968</c:v>
                </c:pt>
                <c:pt idx="8">
                  <c:v>139.86000000000001</c:v>
                </c:pt>
                <c:pt idx="9">
                  <c:v>174.56399999999999</c:v>
                </c:pt>
                <c:pt idx="10">
                  <c:v>219.86799999999997</c:v>
                </c:pt>
                <c:pt idx="11">
                  <c:v>508.52155012224938</c:v>
                </c:pt>
                <c:pt idx="12">
                  <c:v>545.9199168704157</c:v>
                </c:pt>
                <c:pt idx="13">
                  <c:v>420.75789731051344</c:v>
                </c:pt>
                <c:pt idx="14">
                  <c:v>359.26189203051342</c:v>
                </c:pt>
                <c:pt idx="15">
                  <c:v>452.16637730816626</c:v>
                </c:pt>
                <c:pt idx="16">
                  <c:v>384.30506112469442</c:v>
                </c:pt>
                <c:pt idx="17">
                  <c:v>385.18588000058691</c:v>
                </c:pt>
                <c:pt idx="18">
                  <c:v>420.57940342298303</c:v>
                </c:pt>
                <c:pt idx="19">
                  <c:v>494.07239061124704</c:v>
                </c:pt>
                <c:pt idx="20">
                  <c:v>394.61278014611247</c:v>
                </c:pt>
                <c:pt idx="21">
                  <c:v>326.97499999999997</c:v>
                </c:pt>
                <c:pt idx="22">
                  <c:v>284.08700000000005</c:v>
                </c:pt>
                <c:pt idx="23">
                  <c:v>309.81500528000004</c:v>
                </c:pt>
                <c:pt idx="24">
                  <c:v>341.87573838630806</c:v>
                </c:pt>
                <c:pt idx="25">
                  <c:v>277.334</c:v>
                </c:pt>
                <c:pt idx="26">
                  <c:v>199.482</c:v>
                </c:pt>
                <c:pt idx="27">
                  <c:v>237.61799999999997</c:v>
                </c:pt>
                <c:pt idx="28">
                  <c:v>319.44940953545233</c:v>
                </c:pt>
                <c:pt idx="29">
                  <c:v>336.25456968215161</c:v>
                </c:pt>
                <c:pt idx="30">
                  <c:v>372.73544376528122</c:v>
                </c:pt>
                <c:pt idx="31">
                  <c:v>313.13797188264056</c:v>
                </c:pt>
                <c:pt idx="32">
                  <c:v>320.56814792176033</c:v>
                </c:pt>
                <c:pt idx="33">
                  <c:v>191.59</c:v>
                </c:pt>
                <c:pt idx="34">
                  <c:v>250</c:v>
                </c:pt>
                <c:pt idx="35">
                  <c:v>301.072</c:v>
                </c:pt>
                <c:pt idx="36">
                  <c:v>224.03399999999999</c:v>
                </c:pt>
                <c:pt idx="37">
                  <c:v>91.664000000000016</c:v>
                </c:pt>
                <c:pt idx="38">
                  <c:v>48.8</c:v>
                </c:pt>
                <c:pt idx="39">
                  <c:v>21.095500000000001</c:v>
                </c:pt>
                <c:pt idx="40">
                  <c:v>31.696000000000002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14.468572800000004</c:v>
                </c:pt>
                <c:pt idx="2">
                  <c:v>14.100240000000003</c:v>
                </c:pt>
                <c:pt idx="3">
                  <c:v>52.694349600000002</c:v>
                </c:pt>
                <c:pt idx="4">
                  <c:v>78.103819200000018</c:v>
                </c:pt>
                <c:pt idx="5">
                  <c:v>99.564960000000013</c:v>
                </c:pt>
                <c:pt idx="6">
                  <c:v>207.68790240000004</c:v>
                </c:pt>
                <c:pt idx="7">
                  <c:v>368.49628913576737</c:v>
                </c:pt>
                <c:pt idx="8">
                  <c:v>508.82298720000006</c:v>
                </c:pt>
                <c:pt idx="9">
                  <c:v>683.90825712000014</c:v>
                </c:pt>
                <c:pt idx="10">
                  <c:v>1021.3695888000001</c:v>
                </c:pt>
                <c:pt idx="11">
                  <c:v>1307.0059200000001</c:v>
                </c:pt>
                <c:pt idx="12">
                  <c:v>1776.8834688000006</c:v>
                </c:pt>
                <c:pt idx="13">
                  <c:v>2000</c:v>
                </c:pt>
                <c:pt idx="14">
                  <c:v>2200</c:v>
                </c:pt>
                <c:pt idx="15">
                  <c:v>2500</c:v>
                </c:pt>
                <c:pt idx="16">
                  <c:v>3000</c:v>
                </c:pt>
                <c:pt idx="17">
                  <c:v>3400</c:v>
                </c:pt>
                <c:pt idx="18">
                  <c:v>3400</c:v>
                </c:pt>
                <c:pt idx="19">
                  <c:v>3400</c:v>
                </c:pt>
                <c:pt idx="20">
                  <c:v>3400</c:v>
                </c:pt>
                <c:pt idx="21">
                  <c:v>3000</c:v>
                </c:pt>
                <c:pt idx="22">
                  <c:v>3000</c:v>
                </c:pt>
                <c:pt idx="23">
                  <c:v>2229.1588046102656</c:v>
                </c:pt>
                <c:pt idx="24">
                  <c:v>2200</c:v>
                </c:pt>
                <c:pt idx="25">
                  <c:v>2200</c:v>
                </c:pt>
                <c:pt idx="26">
                  <c:v>2118.0402144000009</c:v>
                </c:pt>
                <c:pt idx="27">
                  <c:v>2435.4389188800001</c:v>
                </c:pt>
                <c:pt idx="28">
                  <c:v>2607.6638544000002</c:v>
                </c:pt>
                <c:pt idx="29">
                  <c:v>2317.2104208000001</c:v>
                </c:pt>
                <c:pt idx="30">
                  <c:v>2060.5169903999999</c:v>
                </c:pt>
                <c:pt idx="31">
                  <c:v>2070.9108816000003</c:v>
                </c:pt>
                <c:pt idx="32">
                  <c:v>1956.1752144000004</c:v>
                </c:pt>
                <c:pt idx="33">
                  <c:v>1502.939201739131</c:v>
                </c:pt>
                <c:pt idx="34">
                  <c:v>740.08764192000001</c:v>
                </c:pt>
                <c:pt idx="35">
                  <c:v>545.5584288</c:v>
                </c:pt>
                <c:pt idx="36">
                  <c:v>259.24298400000004</c:v>
                </c:pt>
                <c:pt idx="37">
                  <c:v>91.841481600000009</c:v>
                </c:pt>
                <c:pt idx="38">
                  <c:v>26.629310400000001</c:v>
                </c:pt>
                <c:pt idx="39">
                  <c:v>8.8054560000000013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168</c:v>
                </c:pt>
                <c:pt idx="8">
                  <c:v>312.52800000000002</c:v>
                </c:pt>
                <c:pt idx="9">
                  <c:v>545.62800000000004</c:v>
                </c:pt>
                <c:pt idx="10">
                  <c:v>564.86801056000002</c:v>
                </c:pt>
                <c:pt idx="11">
                  <c:v>769.19755012224937</c:v>
                </c:pt>
                <c:pt idx="12">
                  <c:v>804.68491687041569</c:v>
                </c:pt>
                <c:pt idx="13">
                  <c:v>619.02453731051344</c:v>
                </c:pt>
                <c:pt idx="14">
                  <c:v>596.90989203051345</c:v>
                </c:pt>
                <c:pt idx="15">
                  <c:v>721.44637730816623</c:v>
                </c:pt>
                <c:pt idx="16">
                  <c:v>608.44106112469444</c:v>
                </c:pt>
                <c:pt idx="17">
                  <c:v>567.15388000058692</c:v>
                </c:pt>
                <c:pt idx="18">
                  <c:v>633.09940342298307</c:v>
                </c:pt>
                <c:pt idx="19">
                  <c:v>714.509750611247</c:v>
                </c:pt>
                <c:pt idx="20">
                  <c:v>795.87178014611254</c:v>
                </c:pt>
                <c:pt idx="21">
                  <c:v>567.47899999999993</c:v>
                </c:pt>
                <c:pt idx="22">
                  <c:v>461.495</c:v>
                </c:pt>
                <c:pt idx="23">
                  <c:v>544.24700528000005</c:v>
                </c:pt>
                <c:pt idx="24">
                  <c:v>579.70473838630801</c:v>
                </c:pt>
                <c:pt idx="25">
                  <c:v>471.90200000000004</c:v>
                </c:pt>
                <c:pt idx="26">
                  <c:v>510.20899999999995</c:v>
                </c:pt>
                <c:pt idx="27">
                  <c:v>546.44653056234722</c:v>
                </c:pt>
                <c:pt idx="28">
                  <c:v>492.66847066014668</c:v>
                </c:pt>
                <c:pt idx="29">
                  <c:v>476.17456968215163</c:v>
                </c:pt>
                <c:pt idx="30">
                  <c:v>491.27144376528122</c:v>
                </c:pt>
                <c:pt idx="31">
                  <c:v>474.96797188264054</c:v>
                </c:pt>
                <c:pt idx="32">
                  <c:v>403.45214792176034</c:v>
                </c:pt>
                <c:pt idx="33">
                  <c:v>251.53399999999999</c:v>
                </c:pt>
                <c:pt idx="34">
                  <c:v>307</c:v>
                </c:pt>
                <c:pt idx="35">
                  <c:v>354.67200000000003</c:v>
                </c:pt>
                <c:pt idx="36">
                  <c:v>251.54599999999999</c:v>
                </c:pt>
                <c:pt idx="37">
                  <c:v>107.90400000000001</c:v>
                </c:pt>
                <c:pt idx="38">
                  <c:v>68.47999999999999</c:v>
                </c:pt>
                <c:pt idx="39">
                  <c:v>46.379000000000005</c:v>
                </c:pt>
                <c:pt idx="40">
                  <c:v>41.695999999999998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57.552</c:v>
                </c:pt>
                <c:pt idx="1">
                  <c:v>123.7368</c:v>
                </c:pt>
                <c:pt idx="2">
                  <c:v>158.268</c:v>
                </c:pt>
                <c:pt idx="3">
                  <c:v>184.74192000000002</c:v>
                </c:pt>
                <c:pt idx="4">
                  <c:v>226.75488000000001</c:v>
                </c:pt>
                <c:pt idx="5">
                  <c:v>256.10640000000001</c:v>
                </c:pt>
                <c:pt idx="6">
                  <c:v>287.76000000000005</c:v>
                </c:pt>
                <c:pt idx="7">
                  <c:v>311.35632000000004</c:v>
                </c:pt>
                <c:pt idx="8">
                  <c:v>301.57248000000004</c:v>
                </c:pt>
                <c:pt idx="9">
                  <c:v>253.80432000000005</c:v>
                </c:pt>
                <c:pt idx="10">
                  <c:v>199.12992</c:v>
                </c:pt>
                <c:pt idx="11">
                  <c:v>282.00480000000005</c:v>
                </c:pt>
                <c:pt idx="12">
                  <c:v>336.67920000000004</c:v>
                </c:pt>
                <c:pt idx="13">
                  <c:v>290.63760000000002</c:v>
                </c:pt>
                <c:pt idx="14">
                  <c:v>235.9632</c:v>
                </c:pt>
                <c:pt idx="15">
                  <c:v>363.15312000000006</c:v>
                </c:pt>
                <c:pt idx="16">
                  <c:v>281.42928000000001</c:v>
                </c:pt>
                <c:pt idx="17">
                  <c:v>404.01504000000006</c:v>
                </c:pt>
                <c:pt idx="18">
                  <c:v>250.92672000000002</c:v>
                </c:pt>
                <c:pt idx="19">
                  <c:v>210.64032</c:v>
                </c:pt>
                <c:pt idx="20">
                  <c:v>170.35392000000002</c:v>
                </c:pt>
                <c:pt idx="21">
                  <c:v>100.71600000000001</c:v>
                </c:pt>
                <c:pt idx="22">
                  <c:v>340.70784000000003</c:v>
                </c:pt>
                <c:pt idx="23">
                  <c:v>219.27312000000003</c:v>
                </c:pt>
                <c:pt idx="24">
                  <c:v>201.43200000000002</c:v>
                </c:pt>
                <c:pt idx="25">
                  <c:v>144.45552000000001</c:v>
                </c:pt>
                <c:pt idx="26">
                  <c:v>147.33312000000001</c:v>
                </c:pt>
                <c:pt idx="27">
                  <c:v>123.7368</c:v>
                </c:pt>
                <c:pt idx="28">
                  <c:v>126.6144</c:v>
                </c:pt>
                <c:pt idx="29">
                  <c:v>66.18480000000001</c:v>
                </c:pt>
                <c:pt idx="30">
                  <c:v>129.49200000000002</c:v>
                </c:pt>
                <c:pt idx="31">
                  <c:v>40.2864</c:v>
                </c:pt>
                <c:pt idx="32">
                  <c:v>34.531200000000005</c:v>
                </c:pt>
                <c:pt idx="33">
                  <c:v>28.776</c:v>
                </c:pt>
                <c:pt idx="34">
                  <c:v>11.510400000000001</c:v>
                </c:pt>
                <c:pt idx="35">
                  <c:v>23.020800000000001</c:v>
                </c:pt>
                <c:pt idx="36">
                  <c:v>17.265600000000003</c:v>
                </c:pt>
                <c:pt idx="37">
                  <c:v>0</c:v>
                </c:pt>
                <c:pt idx="38">
                  <c:v>8.6328000000000014</c:v>
                </c:pt>
                <c:pt idx="39">
                  <c:v>14.388</c:v>
                </c:pt>
                <c:pt idx="40">
                  <c:v>5.7552000000000003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57.552</c:v>
                </c:pt>
                <c:pt idx="1">
                  <c:v>138.20537280000002</c:v>
                </c:pt>
                <c:pt idx="2">
                  <c:v>172.36824000000001</c:v>
                </c:pt>
                <c:pt idx="3">
                  <c:v>237.43626960000003</c:v>
                </c:pt>
                <c:pt idx="4">
                  <c:v>304.85869920000005</c:v>
                </c:pt>
                <c:pt idx="5">
                  <c:v>355.67136000000005</c:v>
                </c:pt>
                <c:pt idx="6">
                  <c:v>495.44790240000009</c:v>
                </c:pt>
                <c:pt idx="7">
                  <c:v>679.85260913576735</c:v>
                </c:pt>
                <c:pt idx="8">
                  <c:v>810.3954672000001</c:v>
                </c:pt>
                <c:pt idx="9">
                  <c:v>937.71257712000022</c:v>
                </c:pt>
                <c:pt idx="10">
                  <c:v>1220.4995088000001</c:v>
                </c:pt>
                <c:pt idx="11">
                  <c:v>1589.0107200000002</c:v>
                </c:pt>
                <c:pt idx="12">
                  <c:v>2113.5626688000007</c:v>
                </c:pt>
                <c:pt idx="13">
                  <c:v>2290.6376</c:v>
                </c:pt>
                <c:pt idx="14">
                  <c:v>2435.9632000000001</c:v>
                </c:pt>
                <c:pt idx="15">
                  <c:v>2863.1531199999999</c:v>
                </c:pt>
                <c:pt idx="16">
                  <c:v>3281.4292799999998</c:v>
                </c:pt>
                <c:pt idx="17">
                  <c:v>3804.0150400000002</c:v>
                </c:pt>
                <c:pt idx="18">
                  <c:v>3650.9267199999999</c:v>
                </c:pt>
                <c:pt idx="19">
                  <c:v>3610.64032</c:v>
                </c:pt>
                <c:pt idx="20">
                  <c:v>3570.35392</c:v>
                </c:pt>
                <c:pt idx="21">
                  <c:v>3100.7159999999999</c:v>
                </c:pt>
                <c:pt idx="22">
                  <c:v>3340.70784</c:v>
                </c:pt>
                <c:pt idx="23">
                  <c:v>2448.4319246102655</c:v>
                </c:pt>
                <c:pt idx="24">
                  <c:v>2401.4319999999998</c:v>
                </c:pt>
                <c:pt idx="25">
                  <c:v>2344.45552</c:v>
                </c:pt>
                <c:pt idx="26">
                  <c:v>2265.3733344000011</c:v>
                </c:pt>
                <c:pt idx="27">
                  <c:v>2559.1757188800002</c:v>
                </c:pt>
                <c:pt idx="28">
                  <c:v>2734.2782544000002</c:v>
                </c:pt>
                <c:pt idx="29">
                  <c:v>2383.3952208000001</c:v>
                </c:pt>
                <c:pt idx="30">
                  <c:v>2190.0089904000001</c:v>
                </c:pt>
                <c:pt idx="31">
                  <c:v>2111.1972816000002</c:v>
                </c:pt>
                <c:pt idx="32">
                  <c:v>1990.7064144000003</c:v>
                </c:pt>
                <c:pt idx="33">
                  <c:v>1531.7152017391311</c:v>
                </c:pt>
                <c:pt idx="34">
                  <c:v>751.59804192000001</c:v>
                </c:pt>
                <c:pt idx="35">
                  <c:v>568.57922880000001</c:v>
                </c:pt>
                <c:pt idx="36">
                  <c:v>276.50858400000004</c:v>
                </c:pt>
                <c:pt idx="37">
                  <c:v>91.841481600000009</c:v>
                </c:pt>
                <c:pt idx="38">
                  <c:v>35.262110400000005</c:v>
                </c:pt>
                <c:pt idx="39">
                  <c:v>23.193456000000001</c:v>
                </c:pt>
                <c:pt idx="40">
                  <c:v>23.584809600000007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2021 EU &amp; UK Hass supply (updated 5/2/2021)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252.03749999999999</c:v>
                </c:pt>
                <c:pt idx="1">
                  <c:v>394.875</c:v>
                </c:pt>
                <c:pt idx="2">
                  <c:v>400.23750000000001</c:v>
                </c:pt>
                <c:pt idx="3">
                  <c:v>336.86250000000001</c:v>
                </c:pt>
                <c:pt idx="4">
                  <c:v>229.10160000000002</c:v>
                </c:pt>
                <c:pt idx="5">
                  <c:v>138.92482500000003</c:v>
                </c:pt>
                <c:pt idx="6">
                  <c:v>206.51182500000002</c:v>
                </c:pt>
                <c:pt idx="7">
                  <c:v>447.29928749999999</c:v>
                </c:pt>
                <c:pt idx="8">
                  <c:v>964.53971249999995</c:v>
                </c:pt>
                <c:pt idx="9">
                  <c:v>420.46533749999986</c:v>
                </c:pt>
                <c:pt idx="10">
                  <c:v>942.10203749999937</c:v>
                </c:pt>
                <c:pt idx="11">
                  <c:v>737.13607499999966</c:v>
                </c:pt>
                <c:pt idx="12">
                  <c:v>1158.7304624999997</c:v>
                </c:pt>
                <c:pt idx="13">
                  <c:v>886.04489999999987</c:v>
                </c:pt>
                <c:pt idx="14">
                  <c:v>557.15009999999995</c:v>
                </c:pt>
                <c:pt idx="15">
                  <c:v>770.56004999999959</c:v>
                </c:pt>
                <c:pt idx="16">
                  <c:v>215.27999999999997</c:v>
                </c:pt>
                <c:pt idx="17">
                  <c:v>459.481425</c:v>
                </c:pt>
                <c:pt idx="18">
                  <c:v>593.81692499999986</c:v>
                </c:pt>
                <c:pt idx="19">
                  <c:v>751.93267499999945</c:v>
                </c:pt>
                <c:pt idx="20">
                  <c:v>1250.7436500000001</c:v>
                </c:pt>
                <c:pt idx="21">
                  <c:v>746.73787500000003</c:v>
                </c:pt>
                <c:pt idx="22">
                  <c:v>239.90508750000001</c:v>
                </c:pt>
                <c:pt idx="23">
                  <c:v>797.20484999999962</c:v>
                </c:pt>
                <c:pt idx="24">
                  <c:v>499.971064125</c:v>
                </c:pt>
                <c:pt idx="25">
                  <c:v>961.83690037499969</c:v>
                </c:pt>
                <c:pt idx="26">
                  <c:v>908.15594999999962</c:v>
                </c:pt>
                <c:pt idx="27">
                  <c:v>438.26361149999991</c:v>
                </c:pt>
                <c:pt idx="28">
                  <c:v>467.61828749999995</c:v>
                </c:pt>
                <c:pt idx="29">
                  <c:v>527.99223749999999</c:v>
                </c:pt>
                <c:pt idx="30">
                  <c:v>283.30574999999999</c:v>
                </c:pt>
                <c:pt idx="31">
                  <c:v>284.33388749999995</c:v>
                </c:pt>
                <c:pt idx="32">
                  <c:v>373.44215999999983</c:v>
                </c:pt>
                <c:pt idx="33">
                  <c:v>352.62971249999993</c:v>
                </c:pt>
                <c:pt idx="34">
                  <c:v>643.98749999999995</c:v>
                </c:pt>
                <c:pt idx="35">
                  <c:v>164.77500000000001</c:v>
                </c:pt>
                <c:pt idx="36">
                  <c:v>461.17500000000001</c:v>
                </c:pt>
                <c:pt idx="37">
                  <c:v>292.01249999999999</c:v>
                </c:pt>
                <c:pt idx="38">
                  <c:v>363.1875</c:v>
                </c:pt>
                <c:pt idx="39">
                  <c:v>685.91250000000002</c:v>
                </c:pt>
                <c:pt idx="40">
                  <c:v>520.65</c:v>
                </c:pt>
                <c:pt idx="41">
                  <c:v>519.67499999999995</c:v>
                </c:pt>
                <c:pt idx="42">
                  <c:v>831.1875</c:v>
                </c:pt>
                <c:pt idx="43">
                  <c:v>524.0625</c:v>
                </c:pt>
                <c:pt idx="44">
                  <c:v>798.03750000000002</c:v>
                </c:pt>
                <c:pt idx="45">
                  <c:v>760.01249999999993</c:v>
                </c:pt>
                <c:pt idx="46">
                  <c:v>852.63749999999993</c:v>
                </c:pt>
                <c:pt idx="47">
                  <c:v>850.19999999999993</c:v>
                </c:pt>
                <c:pt idx="48">
                  <c:v>955.5</c:v>
                </c:pt>
                <c:pt idx="49">
                  <c:v>801.44999999999993</c:v>
                </c:pt>
                <c:pt idx="50">
                  <c:v>359.28749999999997</c:v>
                </c:pt>
                <c:pt idx="51">
                  <c:v>1425.9375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2021 EU &amp; UK Greenskin &amp; Hass supply (updated 5/2/2021)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431.01179999999999</c:v>
                </c:pt>
                <c:pt idx="6">
                  <c:v>429.91800000000001</c:v>
                </c:pt>
                <c:pt idx="7">
                  <c:v>456.30442000000005</c:v>
                </c:pt>
                <c:pt idx="8">
                  <c:v>451.19238000000001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1544.6267499999997</c:v>
                </c:pt>
                <c:pt idx="1">
                  <c:v>1667.3207500000001</c:v>
                </c:pt>
                <c:pt idx="2">
                  <c:v>1313.8867499999999</c:v>
                </c:pt>
                <c:pt idx="3">
                  <c:v>1532.7895000000001</c:v>
                </c:pt>
                <c:pt idx="4">
                  <c:v>1729.8735999999999</c:v>
                </c:pt>
                <c:pt idx="5">
                  <c:v>1572.5673978</c:v>
                </c:pt>
                <c:pt idx="6">
                  <c:v>1755.363065</c:v>
                </c:pt>
                <c:pt idx="7">
                  <c:v>2233.6516370999998</c:v>
                </c:pt>
                <c:pt idx="8">
                  <c:v>2505.9371717000004</c:v>
                </c:pt>
                <c:pt idx="9">
                  <c:v>1969.2061174999997</c:v>
                </c:pt>
                <c:pt idx="10">
                  <c:v>2605.5593598999994</c:v>
                </c:pt>
                <c:pt idx="11">
                  <c:v>2502.5844741357673</c:v>
                </c:pt>
                <c:pt idx="12">
                  <c:v>3025.0686496999997</c:v>
                </c:pt>
                <c:pt idx="13">
                  <c:v>2788.0083171199999</c:v>
                </c:pt>
                <c:pt idx="14">
                  <c:v>2818.9222688</c:v>
                </c:pt>
                <c:pt idx="15">
                  <c:v>3687.7887401222488</c:v>
                </c:pt>
                <c:pt idx="16">
                  <c:v>3426.9423456704162</c:v>
                </c:pt>
                <c:pt idx="17">
                  <c:v>3749.2581767105135</c:v>
                </c:pt>
                <c:pt idx="18">
                  <c:v>3777.5451530305136</c:v>
                </c:pt>
                <c:pt idx="19">
                  <c:v>4074.1838491081662</c:v>
                </c:pt>
                <c:pt idx="20">
                  <c:v>4803.3798087246942</c:v>
                </c:pt>
                <c:pt idx="21">
                  <c:v>4743.0588014005871</c:v>
                </c:pt>
                <c:pt idx="22">
                  <c:v>4194.6102893229827</c:v>
                </c:pt>
                <c:pt idx="23">
                  <c:v>4837.5248886112468</c:v>
                </c:pt>
                <c:pt idx="24">
                  <c:v>4531.2460394711125</c:v>
                </c:pt>
                <c:pt idx="25">
                  <c:v>4519.0742830749996</c:v>
                </c:pt>
                <c:pt idx="26">
                  <c:v>4470.3488443999995</c:v>
                </c:pt>
                <c:pt idx="27">
                  <c:v>3264.8251653902657</c:v>
                </c:pt>
                <c:pt idx="28">
                  <c:v>3366.549168286308</c:v>
                </c:pt>
                <c:pt idx="29">
                  <c:v>3432.0450790999998</c:v>
                </c:pt>
                <c:pt idx="30">
                  <c:v>3017.5886556000009</c:v>
                </c:pt>
                <c:pt idx="31">
                  <c:v>3495.33911098</c:v>
                </c:pt>
                <c:pt idx="32">
                  <c:v>3774.8016639354519</c:v>
                </c:pt>
                <c:pt idx="33">
                  <c:v>3493.6701441821515</c:v>
                </c:pt>
                <c:pt idx="34">
                  <c:v>3690.7099245652807</c:v>
                </c:pt>
                <c:pt idx="35">
                  <c:v>3193.5282438826407</c:v>
                </c:pt>
                <c:pt idx="36">
                  <c:v>3476.3676139217605</c:v>
                </c:pt>
                <c:pt idx="37">
                  <c:v>2900.6128445391314</c:v>
                </c:pt>
                <c:pt idx="38">
                  <c:v>2342.58658672</c:v>
                </c:pt>
                <c:pt idx="39">
                  <c:v>3038.2557288000003</c:v>
                </c:pt>
                <c:pt idx="40">
                  <c:v>2623.153159</c:v>
                </c:pt>
                <c:pt idx="41">
                  <c:v>2397.6557066000005</c:v>
                </c:pt>
                <c:pt idx="42">
                  <c:v>2595.3449879</c:v>
                </c:pt>
                <c:pt idx="43">
                  <c:v>2962.3242059999989</c:v>
                </c:pt>
                <c:pt idx="44">
                  <c:v>3140.5181095999997</c:v>
                </c:pt>
                <c:pt idx="45">
                  <c:v>3709.3750499999992</c:v>
                </c:pt>
                <c:pt idx="46">
                  <c:v>3722.7337025999977</c:v>
                </c:pt>
                <c:pt idx="47">
                  <c:v>3868.3995499999974</c:v>
                </c:pt>
                <c:pt idx="48">
                  <c:v>2982.0814</c:v>
                </c:pt>
                <c:pt idx="49">
                  <c:v>2703.1269500000008</c:v>
                </c:pt>
                <c:pt idx="50">
                  <c:v>2476.4615724999999</c:v>
                </c:pt>
                <c:pt idx="51">
                  <c:v>3318.7423500000004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2021 Total EU &amp; UK Avocado Supply (updated 5/2/2021)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290</c:v>
                </c:pt>
                <c:pt idx="1">
                  <c:v>215</c:v>
                </c:pt>
                <c:pt idx="2">
                  <c:v>231.25</c:v>
                </c:pt>
                <c:pt idx="3">
                  <c:v>161.25</c:v>
                </c:pt>
                <c:pt idx="4">
                  <c:v>230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35">
                  <c:v>54.05</c:v>
                </c:pt>
                <c:pt idx="36">
                  <c:v>135.125</c:v>
                </c:pt>
                <c:pt idx="37">
                  <c:v>112.41249999999999</c:v>
                </c:pt>
                <c:pt idx="38">
                  <c:v>346.15</c:v>
                </c:pt>
                <c:pt idx="39">
                  <c:v>388.12499999999994</c:v>
                </c:pt>
                <c:pt idx="40">
                  <c:v>244.37499999999997</c:v>
                </c:pt>
                <c:pt idx="41">
                  <c:v>373.74999999999994</c:v>
                </c:pt>
                <c:pt idx="42">
                  <c:v>329.1875</c:v>
                </c:pt>
                <c:pt idx="43">
                  <c:v>215.62499999999997</c:v>
                </c:pt>
                <c:pt idx="44">
                  <c:v>185.72499999999999</c:v>
                </c:pt>
                <c:pt idx="45">
                  <c:v>149.5</c:v>
                </c:pt>
                <c:pt idx="46">
                  <c:v>280.3125</c:v>
                </c:pt>
                <c:pt idx="47">
                  <c:v>281.75</c:v>
                </c:pt>
                <c:pt idx="48">
                  <c:v>416.87499999999994</c:v>
                </c:pt>
                <c:pt idx="49">
                  <c:v>416.87499999999994</c:v>
                </c:pt>
                <c:pt idx="50">
                  <c:v>274.5625</c:v>
                </c:pt>
                <c:pt idx="51">
                  <c:v>209.87499999999997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367.5</c:v>
                </c:pt>
                <c:pt idx="1">
                  <c:v>360</c:v>
                </c:pt>
                <c:pt idx="2">
                  <c:v>425</c:v>
                </c:pt>
                <c:pt idx="3">
                  <c:v>255</c:v>
                </c:pt>
                <c:pt idx="4">
                  <c:v>575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77.625</c:v>
                </c:pt>
                <c:pt idx="43">
                  <c:v>169.625</c:v>
                </c:pt>
                <c:pt idx="44">
                  <c:v>211.02499999999998</c:v>
                </c:pt>
                <c:pt idx="45">
                  <c:v>168.1875</c:v>
                </c:pt>
                <c:pt idx="46">
                  <c:v>176.8125</c:v>
                </c:pt>
                <c:pt idx="47">
                  <c:v>232.87499999999997</c:v>
                </c:pt>
                <c:pt idx="48">
                  <c:v>346.4375</c:v>
                </c:pt>
                <c:pt idx="49">
                  <c:v>376.62499999999994</c:v>
                </c:pt>
                <c:pt idx="50">
                  <c:v>370.87499999999994</c:v>
                </c:pt>
                <c:pt idx="51">
                  <c:v>334.9375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26.25</c:v>
                </c:pt>
                <c:pt idx="1">
                  <c:v>18</c:v>
                </c:pt>
                <c:pt idx="2">
                  <c:v>18</c:v>
                </c:pt>
                <c:pt idx="3">
                  <c:v>36</c:v>
                </c:pt>
                <c:pt idx="4">
                  <c:v>21.75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69.862499999999997</c:v>
                </c:pt>
                <c:pt idx="45">
                  <c:v>92.287499999999994</c:v>
                </c:pt>
                <c:pt idx="46">
                  <c:v>164.73749999999998</c:v>
                </c:pt>
                <c:pt idx="47">
                  <c:v>142.3125</c:v>
                </c:pt>
                <c:pt idx="48">
                  <c:v>85.387499999999989</c:v>
                </c:pt>
                <c:pt idx="49">
                  <c:v>100.91249999999999</c:v>
                </c:pt>
                <c:pt idx="50">
                  <c:v>61.237499999999997</c:v>
                </c:pt>
                <c:pt idx="51">
                  <c:v>69.862499999999997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333.75</c:v>
                </c:pt>
                <c:pt idx="1">
                  <c:v>503.25</c:v>
                </c:pt>
                <c:pt idx="2">
                  <c:v>198.75</c:v>
                </c:pt>
                <c:pt idx="3">
                  <c:v>685.5</c:v>
                </c:pt>
                <c:pt idx="4">
                  <c:v>644.25</c:v>
                </c:pt>
                <c:pt idx="5">
                  <c:v>692.32499999999993</c:v>
                </c:pt>
                <c:pt idx="6">
                  <c:v>735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650</c:v>
                </c:pt>
                <c:pt idx="14">
                  <c:v>625.38749999999993</c:v>
                </c:pt>
                <c:pt idx="15">
                  <c:v>600</c:v>
                </c:pt>
                <c:pt idx="16">
                  <c:v>550</c:v>
                </c:pt>
                <c:pt idx="17">
                  <c:v>450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11.212499999999999</c:v>
                </c:pt>
                <c:pt idx="47">
                  <c:v>119.02499999999999</c:v>
                </c:pt>
                <c:pt idx="48">
                  <c:v>315.67499999999995</c:v>
                </c:pt>
                <c:pt idx="49">
                  <c:v>464.88749999999999</c:v>
                </c:pt>
                <c:pt idx="50">
                  <c:v>489.03749999999997</c:v>
                </c:pt>
                <c:pt idx="51">
                  <c:v>569.25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118.408</c:v>
                </c:pt>
                <c:pt idx="5">
                  <c:v>148.29499999999999</c:v>
                </c:pt>
                <c:pt idx="6">
                  <c:v>213.803</c:v>
                </c:pt>
                <c:pt idx="7">
                  <c:v>233.40799999999999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77.180215000000004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188.1456</c:v>
                </c:pt>
                <c:pt idx="35">
                  <c:v>219.38</c:v>
                </c:pt>
                <c:pt idx="36">
                  <c:v>355.36241000000001</c:v>
                </c:pt>
                <c:pt idx="37">
                  <c:v>554.34059999999999</c:v>
                </c:pt>
                <c:pt idx="38">
                  <c:v>515.59489999999983</c:v>
                </c:pt>
                <c:pt idx="39">
                  <c:v>923.39279999999997</c:v>
                </c:pt>
                <c:pt idx="40">
                  <c:v>869.22617500000001</c:v>
                </c:pt>
                <c:pt idx="41">
                  <c:v>939.39522500000044</c:v>
                </c:pt>
                <c:pt idx="42">
                  <c:v>1016.6894274999999</c:v>
                </c:pt>
                <c:pt idx="43">
                  <c:v>1433.6557499999992</c:v>
                </c:pt>
                <c:pt idx="44">
                  <c:v>1276.8499999999999</c:v>
                </c:pt>
                <c:pt idx="45">
                  <c:v>1454.4998499999992</c:v>
                </c:pt>
                <c:pt idx="46">
                  <c:v>1360.0824249999982</c:v>
                </c:pt>
                <c:pt idx="47">
                  <c:v>1117.5336499999992</c:v>
                </c:pt>
                <c:pt idx="48">
                  <c:v>589.42769999999996</c:v>
                </c:pt>
                <c:pt idx="49">
                  <c:v>814.78390000000081</c:v>
                </c:pt>
                <c:pt idx="50">
                  <c:v>633.9701225</c:v>
                </c:pt>
                <c:pt idx="51">
                  <c:v>657.99700000000018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  <c:pt idx="15">
                  <c:v>82.32</c:v>
                </c:pt>
                <c:pt idx="16">
                  <c:v>98.783999999999992</c:v>
                </c:pt>
                <c:pt idx="17">
                  <c:v>131.49612403200001</c:v>
                </c:pt>
                <c:pt idx="18">
                  <c:v>178.45902547199998</c:v>
                </c:pt>
                <c:pt idx="19">
                  <c:v>197.24418604799999</c:v>
                </c:pt>
                <c:pt idx="20">
                  <c:v>206.63676633599997</c:v>
                </c:pt>
                <c:pt idx="21">
                  <c:v>210</c:v>
                </c:pt>
                <c:pt idx="22">
                  <c:v>126</c:v>
                </c:pt>
                <c:pt idx="23">
                  <c:v>100.8</c:v>
                </c:pt>
                <c:pt idx="24">
                  <c:v>84</c:v>
                </c:pt>
                <c:pt idx="25">
                  <c:v>75.599999999999994</c:v>
                </c:pt>
                <c:pt idx="26">
                  <c:v>63</c:v>
                </c:pt>
                <c:pt idx="27">
                  <c:v>5.28</c:v>
                </c:pt>
                <c:pt idx="28">
                  <c:v>5.28</c:v>
                </c:pt>
                <c:pt idx="29">
                  <c:v>5.28</c:v>
                </c:pt>
                <c:pt idx="30">
                  <c:v>5.28</c:v>
                </c:pt>
                <c:pt idx="31">
                  <c:v>5.28</c:v>
                </c:pt>
                <c:pt idx="32">
                  <c:v>5.28</c:v>
                </c:pt>
                <c:pt idx="33">
                  <c:v>5.28</c:v>
                </c:pt>
                <c:pt idx="34">
                  <c:v>5.28</c:v>
                </c:pt>
                <c:pt idx="35">
                  <c:v>5.28</c:v>
                </c:pt>
                <c:pt idx="36">
                  <c:v>5.28</c:v>
                </c:pt>
                <c:pt idx="37">
                  <c:v>5.28</c:v>
                </c:pt>
                <c:pt idx="38">
                  <c:v>5.28</c:v>
                </c:pt>
                <c:pt idx="39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  <c:pt idx="15">
                  <c:v>110.88</c:v>
                </c:pt>
                <c:pt idx="16">
                  <c:v>64.209599999999995</c:v>
                </c:pt>
                <c:pt idx="17">
                  <c:v>248.10589439999995</c:v>
                </c:pt>
                <c:pt idx="18">
                  <c:v>177.21849599999999</c:v>
                </c:pt>
                <c:pt idx="19">
                  <c:v>141.77479679999999</c:v>
                </c:pt>
                <c:pt idx="20">
                  <c:v>106.33109760000001</c:v>
                </c:pt>
                <c:pt idx="21">
                  <c:v>159.4966464</c:v>
                </c:pt>
                <c:pt idx="22">
                  <c:v>70.887398399999995</c:v>
                </c:pt>
                <c:pt idx="23">
                  <c:v>88.609247999999994</c:v>
                </c:pt>
                <c:pt idx="24">
                  <c:v>212.66219520000001</c:v>
                </c:pt>
                <c:pt idx="25">
                  <c:v>212.66219520000001</c:v>
                </c:pt>
                <c:pt idx="26">
                  <c:v>248.10589439999995</c:v>
                </c:pt>
                <c:pt idx="27">
                  <c:v>265.827744</c:v>
                </c:pt>
                <c:pt idx="28">
                  <c:v>336.71514239999999</c:v>
                </c:pt>
                <c:pt idx="29">
                  <c:v>372.1588415999999</c:v>
                </c:pt>
                <c:pt idx="30">
                  <c:v>389.88069119999989</c:v>
                </c:pt>
                <c:pt idx="31">
                  <c:v>460.76808959999994</c:v>
                </c:pt>
                <c:pt idx="32">
                  <c:v>443.04624000000001</c:v>
                </c:pt>
                <c:pt idx="33">
                  <c:v>389.88069119999989</c:v>
                </c:pt>
                <c:pt idx="34">
                  <c:v>425.32439040000003</c:v>
                </c:pt>
                <c:pt idx="35">
                  <c:v>425.32439040000003</c:v>
                </c:pt>
                <c:pt idx="36">
                  <c:v>372.1588415999999</c:v>
                </c:pt>
                <c:pt idx="37">
                  <c:v>318.99329280000001</c:v>
                </c:pt>
                <c:pt idx="38">
                  <c:v>230.38404479999997</c:v>
                </c:pt>
                <c:pt idx="39">
                  <c:v>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  <c:pt idx="0">
                  <c:v>92.4</c:v>
                </c:pt>
                <c:pt idx="1">
                  <c:v>102.96</c:v>
                </c:pt>
                <c:pt idx="2">
                  <c:v>34.32</c:v>
                </c:pt>
                <c:pt idx="3">
                  <c:v>17.265600000000003</c:v>
                </c:pt>
                <c:pt idx="4">
                  <c:v>57.552</c:v>
                </c:pt>
                <c:pt idx="5">
                  <c:v>123.7368</c:v>
                </c:pt>
                <c:pt idx="6">
                  <c:v>158.268</c:v>
                </c:pt>
                <c:pt idx="7">
                  <c:v>184.74192000000002</c:v>
                </c:pt>
                <c:pt idx="8">
                  <c:v>226.75488000000001</c:v>
                </c:pt>
                <c:pt idx="9">
                  <c:v>256.10640000000001</c:v>
                </c:pt>
                <c:pt idx="10">
                  <c:v>287.76000000000005</c:v>
                </c:pt>
                <c:pt idx="11">
                  <c:v>311.35632000000004</c:v>
                </c:pt>
                <c:pt idx="12">
                  <c:v>301.57248000000004</c:v>
                </c:pt>
                <c:pt idx="13">
                  <c:v>253.80432000000005</c:v>
                </c:pt>
                <c:pt idx="14">
                  <c:v>199.12992</c:v>
                </c:pt>
                <c:pt idx="15">
                  <c:v>282.00480000000005</c:v>
                </c:pt>
                <c:pt idx="16">
                  <c:v>336.67920000000004</c:v>
                </c:pt>
                <c:pt idx="17">
                  <c:v>290.63760000000002</c:v>
                </c:pt>
                <c:pt idx="18">
                  <c:v>235.9632</c:v>
                </c:pt>
                <c:pt idx="19">
                  <c:v>363.15312000000006</c:v>
                </c:pt>
                <c:pt idx="20">
                  <c:v>281.42928000000001</c:v>
                </c:pt>
                <c:pt idx="21">
                  <c:v>404.01504000000006</c:v>
                </c:pt>
                <c:pt idx="22">
                  <c:v>250.92672000000002</c:v>
                </c:pt>
                <c:pt idx="23">
                  <c:v>210.64032</c:v>
                </c:pt>
                <c:pt idx="24">
                  <c:v>170.35392000000002</c:v>
                </c:pt>
                <c:pt idx="25">
                  <c:v>100.71600000000001</c:v>
                </c:pt>
                <c:pt idx="26">
                  <c:v>340.70784000000003</c:v>
                </c:pt>
                <c:pt idx="27">
                  <c:v>219.27312000000003</c:v>
                </c:pt>
                <c:pt idx="28">
                  <c:v>201.43200000000002</c:v>
                </c:pt>
                <c:pt idx="29">
                  <c:v>144.45552000000001</c:v>
                </c:pt>
                <c:pt idx="30">
                  <c:v>147.33312000000001</c:v>
                </c:pt>
                <c:pt idx="31">
                  <c:v>123.7368</c:v>
                </c:pt>
                <c:pt idx="32">
                  <c:v>126.6144</c:v>
                </c:pt>
                <c:pt idx="33">
                  <c:v>66.18480000000001</c:v>
                </c:pt>
                <c:pt idx="34">
                  <c:v>129.49200000000002</c:v>
                </c:pt>
                <c:pt idx="35">
                  <c:v>40.2864</c:v>
                </c:pt>
                <c:pt idx="36">
                  <c:v>34.531200000000005</c:v>
                </c:pt>
                <c:pt idx="37">
                  <c:v>28.776</c:v>
                </c:pt>
                <c:pt idx="38">
                  <c:v>11.510400000000001</c:v>
                </c:pt>
                <c:pt idx="39">
                  <c:v>23.020800000000001</c:v>
                </c:pt>
                <c:pt idx="40">
                  <c:v>17.265600000000003</c:v>
                </c:pt>
                <c:pt idx="41">
                  <c:v>0</c:v>
                </c:pt>
                <c:pt idx="42">
                  <c:v>8.6328000000000014</c:v>
                </c:pt>
                <c:pt idx="43">
                  <c:v>14.388</c:v>
                </c:pt>
                <c:pt idx="44">
                  <c:v>5.7552000000000003</c:v>
                </c:pt>
                <c:pt idx="45">
                  <c:v>23.020800000000001</c:v>
                </c:pt>
                <c:pt idx="46">
                  <c:v>28.776</c:v>
                </c:pt>
                <c:pt idx="47">
                  <c:v>28.776</c:v>
                </c:pt>
                <c:pt idx="48">
                  <c:v>34.531200000000005</c:v>
                </c:pt>
                <c:pt idx="49">
                  <c:v>25.898400000000002</c:v>
                </c:pt>
                <c:pt idx="50">
                  <c:v>46.041600000000003</c:v>
                </c:pt>
                <c:pt idx="51">
                  <c:v>48.919200000000004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  <c:pt idx="0">
                  <c:v>10.56</c:v>
                </c:pt>
                <c:pt idx="1">
                  <c:v>0</c:v>
                </c:pt>
                <c:pt idx="2">
                  <c:v>2.64</c:v>
                </c:pt>
                <c:pt idx="3">
                  <c:v>0</c:v>
                </c:pt>
                <c:pt idx="4">
                  <c:v>0</c:v>
                </c:pt>
                <c:pt idx="5">
                  <c:v>14.468572800000004</c:v>
                </c:pt>
                <c:pt idx="6">
                  <c:v>14.100240000000003</c:v>
                </c:pt>
                <c:pt idx="7">
                  <c:v>52.694349600000002</c:v>
                </c:pt>
                <c:pt idx="8">
                  <c:v>78.103819200000018</c:v>
                </c:pt>
                <c:pt idx="9">
                  <c:v>99.564960000000013</c:v>
                </c:pt>
                <c:pt idx="10">
                  <c:v>207.68790240000004</c:v>
                </c:pt>
                <c:pt idx="11">
                  <c:v>368.49628913576737</c:v>
                </c:pt>
                <c:pt idx="12">
                  <c:v>508.82298720000006</c:v>
                </c:pt>
                <c:pt idx="13">
                  <c:v>683.90825712000014</c:v>
                </c:pt>
                <c:pt idx="14">
                  <c:v>1021.3695888000001</c:v>
                </c:pt>
                <c:pt idx="15">
                  <c:v>1307.0059200000001</c:v>
                </c:pt>
                <c:pt idx="16">
                  <c:v>1776.8834688000006</c:v>
                </c:pt>
                <c:pt idx="17">
                  <c:v>2000</c:v>
                </c:pt>
                <c:pt idx="18">
                  <c:v>2200</c:v>
                </c:pt>
                <c:pt idx="19">
                  <c:v>2500</c:v>
                </c:pt>
                <c:pt idx="20">
                  <c:v>3000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3000</c:v>
                </c:pt>
                <c:pt idx="26">
                  <c:v>3000</c:v>
                </c:pt>
                <c:pt idx="27">
                  <c:v>2229.1588046102656</c:v>
                </c:pt>
                <c:pt idx="28">
                  <c:v>2200</c:v>
                </c:pt>
                <c:pt idx="29">
                  <c:v>2200</c:v>
                </c:pt>
                <c:pt idx="30">
                  <c:v>2118.0402144000009</c:v>
                </c:pt>
                <c:pt idx="31">
                  <c:v>2435.4389188800001</c:v>
                </c:pt>
                <c:pt idx="32">
                  <c:v>2607.6638544000002</c:v>
                </c:pt>
                <c:pt idx="33">
                  <c:v>2317.2104208000001</c:v>
                </c:pt>
                <c:pt idx="34">
                  <c:v>2060.5169903999999</c:v>
                </c:pt>
                <c:pt idx="35">
                  <c:v>2070.9108816000003</c:v>
                </c:pt>
                <c:pt idx="36">
                  <c:v>1956.1752144000004</c:v>
                </c:pt>
                <c:pt idx="37">
                  <c:v>1502.939201739131</c:v>
                </c:pt>
                <c:pt idx="38">
                  <c:v>740.08764192000001</c:v>
                </c:pt>
                <c:pt idx="39">
                  <c:v>545.5584288</c:v>
                </c:pt>
                <c:pt idx="40">
                  <c:v>259.24298400000004</c:v>
                </c:pt>
                <c:pt idx="41">
                  <c:v>91.841481600000009</c:v>
                </c:pt>
                <c:pt idx="42">
                  <c:v>26.629310400000001</c:v>
                </c:pt>
                <c:pt idx="43">
                  <c:v>8.8054560000000013</c:v>
                </c:pt>
                <c:pt idx="44">
                  <c:v>17.829609600000005</c:v>
                </c:pt>
                <c:pt idx="45">
                  <c:v>5.7552000000000003</c:v>
                </c:pt>
                <c:pt idx="46">
                  <c:v>16.908777600000001</c:v>
                </c:pt>
                <c:pt idx="47">
                  <c:v>11.510400000000001</c:v>
                </c:pt>
                <c:pt idx="48">
                  <c:v>5.7552000000000003</c:v>
                </c:pt>
                <c:pt idx="49">
                  <c:v>8.6328000000000014</c:v>
                </c:pt>
                <c:pt idx="50">
                  <c:v>5.7552000000000003</c:v>
                </c:pt>
                <c:pt idx="51">
                  <c:v>2.8776000000000002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488.23424999999992</c:v>
                </c:pt>
                <c:pt idx="1">
                  <c:v>251.31575000000001</c:v>
                </c:pt>
                <c:pt idx="2">
                  <c:v>210.49124999999998</c:v>
                </c:pt>
                <c:pt idx="3">
                  <c:v>150.50899999999999</c:v>
                </c:pt>
                <c:pt idx="4">
                  <c:v>163.114</c:v>
                </c:pt>
                <c:pt idx="5">
                  <c:v>141.054</c:v>
                </c:pt>
                <c:pt idx="6">
                  <c:v>168.44800000000001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6">
                  <c:v>10.928000000000001</c:v>
                </c:pt>
                <c:pt idx="37">
                  <c:v>40.737250000000003</c:v>
                </c:pt>
                <c:pt idx="38">
                  <c:v>243.33249999999995</c:v>
                </c:pt>
                <c:pt idx="39">
                  <c:v>500</c:v>
                </c:pt>
                <c:pt idx="40">
                  <c:v>750</c:v>
                </c:pt>
                <c:pt idx="41">
                  <c:v>750</c:v>
                </c:pt>
                <c:pt idx="42">
                  <c:v>589.33375000000001</c:v>
                </c:pt>
                <c:pt idx="43">
                  <c:v>800</c:v>
                </c:pt>
                <c:pt idx="44">
                  <c:v>800</c:v>
                </c:pt>
                <c:pt idx="45">
                  <c:v>1300</c:v>
                </c:pt>
                <c:pt idx="46">
                  <c:v>1300</c:v>
                </c:pt>
                <c:pt idx="47">
                  <c:v>1532.1754999999987</c:v>
                </c:pt>
                <c:pt idx="48">
                  <c:v>769.28599999999983</c:v>
                </c:pt>
                <c:pt idx="49">
                  <c:v>236.74775000000005</c:v>
                </c:pt>
                <c:pt idx="50">
                  <c:v>617.53625</c:v>
                </c:pt>
                <c:pt idx="51">
                  <c:v>327.74274999999994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172.66800000000001</c:v>
                </c:pt>
                <c:pt idx="13">
                  <c:v>371.06400000000002</c:v>
                </c:pt>
                <c:pt idx="14">
                  <c:v>345.00001056000002</c:v>
                </c:pt>
                <c:pt idx="15">
                  <c:v>260.67600000000004</c:v>
                </c:pt>
                <c:pt idx="16">
                  <c:v>258.76499999999999</c:v>
                </c:pt>
                <c:pt idx="17">
                  <c:v>198.26663999999997</c:v>
                </c:pt>
                <c:pt idx="18">
                  <c:v>237.64800000000002</c:v>
                </c:pt>
                <c:pt idx="19">
                  <c:v>269.27999999999997</c:v>
                </c:pt>
                <c:pt idx="20">
                  <c:v>224.136</c:v>
                </c:pt>
                <c:pt idx="21">
                  <c:v>181.96799999999999</c:v>
                </c:pt>
                <c:pt idx="22">
                  <c:v>212.52</c:v>
                </c:pt>
                <c:pt idx="23">
                  <c:v>220.43736000000001</c:v>
                </c:pt>
                <c:pt idx="24">
                  <c:v>401.25900000000001</c:v>
                </c:pt>
                <c:pt idx="25">
                  <c:v>240.50399999999999</c:v>
                </c:pt>
                <c:pt idx="26">
                  <c:v>177.40799999999999</c:v>
                </c:pt>
                <c:pt idx="27">
                  <c:v>234.43199999999999</c:v>
                </c:pt>
                <c:pt idx="28">
                  <c:v>237.82900000000001</c:v>
                </c:pt>
                <c:pt idx="29">
                  <c:v>194.56800000000001</c:v>
                </c:pt>
                <c:pt idx="30">
                  <c:v>310.72699999999998</c:v>
                </c:pt>
                <c:pt idx="31">
                  <c:v>308.82853056234723</c:v>
                </c:pt>
                <c:pt idx="32">
                  <c:v>173.21906112469438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161.83000000000001</c:v>
                </c:pt>
                <c:pt idx="36">
                  <c:v>82.884</c:v>
                </c:pt>
                <c:pt idx="37">
                  <c:v>59.944000000000003</c:v>
                </c:pt>
                <c:pt idx="38">
                  <c:v>57</c:v>
                </c:pt>
                <c:pt idx="39">
                  <c:v>53.6</c:v>
                </c:pt>
                <c:pt idx="40">
                  <c:v>27.512</c:v>
                </c:pt>
                <c:pt idx="41">
                  <c:v>16.239999999999998</c:v>
                </c:pt>
                <c:pt idx="42">
                  <c:v>19.68</c:v>
                </c:pt>
                <c:pt idx="43">
                  <c:v>25.2835</c:v>
                </c:pt>
                <c:pt idx="44">
                  <c:v>10</c:v>
                </c:pt>
                <c:pt idx="45">
                  <c:v>15.912000000000001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124.968</c:v>
                </c:pt>
                <c:pt idx="12">
                  <c:v>139.86000000000001</c:v>
                </c:pt>
                <c:pt idx="13">
                  <c:v>174.56399999999999</c:v>
                </c:pt>
                <c:pt idx="14">
                  <c:v>219.86799999999997</c:v>
                </c:pt>
                <c:pt idx="15">
                  <c:v>508.52155012224938</c:v>
                </c:pt>
                <c:pt idx="16">
                  <c:v>545.9199168704157</c:v>
                </c:pt>
                <c:pt idx="17">
                  <c:v>420.75789731051344</c:v>
                </c:pt>
                <c:pt idx="18">
                  <c:v>359.26189203051342</c:v>
                </c:pt>
                <c:pt idx="19">
                  <c:v>452.16637730816626</c:v>
                </c:pt>
                <c:pt idx="20">
                  <c:v>384.30506112469442</c:v>
                </c:pt>
                <c:pt idx="21">
                  <c:v>385.18588000058691</c:v>
                </c:pt>
                <c:pt idx="22">
                  <c:v>420.57940342298303</c:v>
                </c:pt>
                <c:pt idx="23">
                  <c:v>494.07239061124704</c:v>
                </c:pt>
                <c:pt idx="24">
                  <c:v>394.61278014611247</c:v>
                </c:pt>
                <c:pt idx="25">
                  <c:v>326.97499999999997</c:v>
                </c:pt>
                <c:pt idx="26">
                  <c:v>284.08700000000005</c:v>
                </c:pt>
                <c:pt idx="27">
                  <c:v>309.81500528000004</c:v>
                </c:pt>
                <c:pt idx="28">
                  <c:v>341.87573838630806</c:v>
                </c:pt>
                <c:pt idx="29">
                  <c:v>277.334</c:v>
                </c:pt>
                <c:pt idx="30">
                  <c:v>199.482</c:v>
                </c:pt>
                <c:pt idx="31">
                  <c:v>237.61799999999997</c:v>
                </c:pt>
                <c:pt idx="32">
                  <c:v>319.44940953545233</c:v>
                </c:pt>
                <c:pt idx="33">
                  <c:v>336.25456968215161</c:v>
                </c:pt>
                <c:pt idx="34">
                  <c:v>372.73544376528122</c:v>
                </c:pt>
                <c:pt idx="35">
                  <c:v>313.13797188264056</c:v>
                </c:pt>
                <c:pt idx="36">
                  <c:v>320.56814792176033</c:v>
                </c:pt>
                <c:pt idx="37">
                  <c:v>191.59</c:v>
                </c:pt>
                <c:pt idx="38">
                  <c:v>250</c:v>
                </c:pt>
                <c:pt idx="39">
                  <c:v>301.072</c:v>
                </c:pt>
                <c:pt idx="40">
                  <c:v>224.03399999999999</c:v>
                </c:pt>
                <c:pt idx="41">
                  <c:v>91.664000000000016</c:v>
                </c:pt>
                <c:pt idx="42">
                  <c:v>48.8</c:v>
                </c:pt>
                <c:pt idx="43">
                  <c:v>21.095500000000001</c:v>
                </c:pt>
                <c:pt idx="44">
                  <c:v>31.696000000000002</c:v>
                </c:pt>
                <c:pt idx="45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252.03749999999999</c:v>
                </c:pt>
                <c:pt idx="1">
                  <c:v>394.875</c:v>
                </c:pt>
                <c:pt idx="2">
                  <c:v>400.23750000000001</c:v>
                </c:pt>
                <c:pt idx="3">
                  <c:v>336.86250000000001</c:v>
                </c:pt>
                <c:pt idx="4">
                  <c:v>229.10160000000002</c:v>
                </c:pt>
                <c:pt idx="5">
                  <c:v>138.92482500000003</c:v>
                </c:pt>
                <c:pt idx="6">
                  <c:v>206.51182500000002</c:v>
                </c:pt>
                <c:pt idx="7">
                  <c:v>447.29928749999999</c:v>
                </c:pt>
                <c:pt idx="8">
                  <c:v>964.53971249999995</c:v>
                </c:pt>
                <c:pt idx="9">
                  <c:v>420.46533749999986</c:v>
                </c:pt>
                <c:pt idx="10">
                  <c:v>942.10203749999937</c:v>
                </c:pt>
                <c:pt idx="11">
                  <c:v>737.13607499999966</c:v>
                </c:pt>
                <c:pt idx="12">
                  <c:v>1158.7304624999997</c:v>
                </c:pt>
                <c:pt idx="13">
                  <c:v>886.04489999999987</c:v>
                </c:pt>
                <c:pt idx="14">
                  <c:v>557.15009999999995</c:v>
                </c:pt>
                <c:pt idx="15">
                  <c:v>770.56004999999959</c:v>
                </c:pt>
                <c:pt idx="16">
                  <c:v>215.27999999999997</c:v>
                </c:pt>
                <c:pt idx="17">
                  <c:v>459.481425</c:v>
                </c:pt>
                <c:pt idx="18">
                  <c:v>593.81692499999986</c:v>
                </c:pt>
                <c:pt idx="19">
                  <c:v>751.93267499999945</c:v>
                </c:pt>
                <c:pt idx="20">
                  <c:v>1250.7436500000001</c:v>
                </c:pt>
                <c:pt idx="21">
                  <c:v>746.73787500000003</c:v>
                </c:pt>
                <c:pt idx="22">
                  <c:v>239.90508750000001</c:v>
                </c:pt>
                <c:pt idx="23">
                  <c:v>797.20484999999962</c:v>
                </c:pt>
                <c:pt idx="24">
                  <c:v>499.971064125</c:v>
                </c:pt>
                <c:pt idx="25">
                  <c:v>961.83690037499969</c:v>
                </c:pt>
                <c:pt idx="26">
                  <c:v>908.15594999999962</c:v>
                </c:pt>
                <c:pt idx="27">
                  <c:v>438.26361149999991</c:v>
                </c:pt>
                <c:pt idx="28">
                  <c:v>467.61828749999995</c:v>
                </c:pt>
                <c:pt idx="29">
                  <c:v>527.99223749999999</c:v>
                </c:pt>
                <c:pt idx="30">
                  <c:v>283.30574999999999</c:v>
                </c:pt>
                <c:pt idx="31">
                  <c:v>284.33388749999995</c:v>
                </c:pt>
                <c:pt idx="32">
                  <c:v>373.44215999999983</c:v>
                </c:pt>
                <c:pt idx="33">
                  <c:v>352.62971249999993</c:v>
                </c:pt>
                <c:pt idx="34">
                  <c:v>643.98749999999995</c:v>
                </c:pt>
                <c:pt idx="35">
                  <c:v>164.77500000000001</c:v>
                </c:pt>
                <c:pt idx="36">
                  <c:v>461.17500000000001</c:v>
                </c:pt>
                <c:pt idx="37">
                  <c:v>292.01249999999999</c:v>
                </c:pt>
                <c:pt idx="38">
                  <c:v>363.1875</c:v>
                </c:pt>
                <c:pt idx="39">
                  <c:v>685.91250000000002</c:v>
                </c:pt>
                <c:pt idx="40">
                  <c:v>520.65</c:v>
                </c:pt>
                <c:pt idx="41">
                  <c:v>519.67499999999995</c:v>
                </c:pt>
                <c:pt idx="42">
                  <c:v>831.1875</c:v>
                </c:pt>
                <c:pt idx="43">
                  <c:v>524.0625</c:v>
                </c:pt>
                <c:pt idx="44">
                  <c:v>798.03750000000002</c:v>
                </c:pt>
                <c:pt idx="45">
                  <c:v>760.01249999999993</c:v>
                </c:pt>
                <c:pt idx="46">
                  <c:v>852.63749999999993</c:v>
                </c:pt>
                <c:pt idx="47">
                  <c:v>850.19999999999993</c:v>
                </c:pt>
                <c:pt idx="48">
                  <c:v>955.5</c:v>
                </c:pt>
                <c:pt idx="49">
                  <c:v>801.44999999999993</c:v>
                </c:pt>
                <c:pt idx="50">
                  <c:v>359.28749999999997</c:v>
                </c:pt>
                <c:pt idx="51">
                  <c:v>1425.9375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125</c:v>
                </c:pt>
                <c:pt idx="16">
                  <c:v>156.9744</c:v>
                </c:pt>
                <c:pt idx="17">
                  <c:v>124.7004</c:v>
                </c:pt>
                <c:pt idx="18">
                  <c:v>125</c:v>
                </c:pt>
                <c:pt idx="19">
                  <c:v>62.4</c:v>
                </c:pt>
                <c:pt idx="20">
                  <c:v>62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5/2/2021)</a:t>
            </a:r>
          </a:p>
        </c:rich>
      </c:tx>
      <c:layout>
        <c:manualLayout>
          <c:xMode val="edge"/>
          <c:yMode val="edge"/>
          <c:x val="0.16167236792094261"/>
          <c:y val="1.422104415165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408.65</c:v>
                </c:pt>
                <c:pt idx="1">
                  <c:v>335.96</c:v>
                </c:pt>
                <c:pt idx="2">
                  <c:v>283.57</c:v>
                </c:pt>
                <c:pt idx="3">
                  <c:v>214.51560000000001</c:v>
                </c:pt>
                <c:pt idx="4">
                  <c:v>309.30200000000002</c:v>
                </c:pt>
                <c:pt idx="5">
                  <c:v>431.01179999999999</c:v>
                </c:pt>
                <c:pt idx="6">
                  <c:v>429.91800000000001</c:v>
                </c:pt>
                <c:pt idx="7">
                  <c:v>456.30442000000005</c:v>
                </c:pt>
                <c:pt idx="8">
                  <c:v>451.19238000000001</c:v>
                </c:pt>
                <c:pt idx="9">
                  <c:v>484.21890000000002</c:v>
                </c:pt>
                <c:pt idx="10">
                  <c:v>431.6</c:v>
                </c:pt>
                <c:pt idx="11">
                  <c:v>425.76332000000002</c:v>
                </c:pt>
                <c:pt idx="12">
                  <c:v>483.65298000000007</c:v>
                </c:pt>
                <c:pt idx="13">
                  <c:v>630.60581999999999</c:v>
                </c:pt>
                <c:pt idx="14">
                  <c:v>545.40493056000003</c:v>
                </c:pt>
                <c:pt idx="15">
                  <c:v>625.63830000000007</c:v>
                </c:pt>
                <c:pt idx="16">
                  <c:v>694.86570000000006</c:v>
                </c:pt>
                <c:pt idx="17">
                  <c:v>621.03786403200002</c:v>
                </c:pt>
                <c:pt idx="18">
                  <c:v>652.70772547199999</c:v>
                </c:pt>
                <c:pt idx="19">
                  <c:v>830.31480604800004</c:v>
                </c:pt>
                <c:pt idx="20">
                  <c:v>712.20204633599997</c:v>
                </c:pt>
                <c:pt idx="21">
                  <c:v>795.98303999999996</c:v>
                </c:pt>
                <c:pt idx="22">
                  <c:v>589.44672000000003</c:v>
                </c:pt>
                <c:pt idx="23">
                  <c:v>531.87768000000005</c:v>
                </c:pt>
                <c:pt idx="24">
                  <c:v>655.61292000000003</c:v>
                </c:pt>
                <c:pt idx="25">
                  <c:v>416.82</c:v>
                </c:pt>
                <c:pt idx="26">
                  <c:v>581.11584000000005</c:v>
                </c:pt>
                <c:pt idx="27">
                  <c:v>458.98512000000005</c:v>
                </c:pt>
                <c:pt idx="28">
                  <c:v>444.54100000000005</c:v>
                </c:pt>
                <c:pt idx="29">
                  <c:v>344.30352000000005</c:v>
                </c:pt>
                <c:pt idx="30">
                  <c:v>463.34011999999996</c:v>
                </c:pt>
                <c:pt idx="31">
                  <c:v>437.84533056234721</c:v>
                </c:pt>
                <c:pt idx="32">
                  <c:v>305.11346112469437</c:v>
                </c:pt>
                <c:pt idx="33">
                  <c:v>211.38479999999998</c:v>
                </c:pt>
                <c:pt idx="34">
                  <c:v>253.30800000000002</c:v>
                </c:pt>
                <c:pt idx="35">
                  <c:v>261.44640000000004</c:v>
                </c:pt>
                <c:pt idx="36">
                  <c:v>257.8202</c:v>
                </c:pt>
                <c:pt idx="37">
                  <c:v>206.41250000000002</c:v>
                </c:pt>
                <c:pt idx="38">
                  <c:v>419.94039999999995</c:v>
                </c:pt>
                <c:pt idx="39">
                  <c:v>470.02579999999995</c:v>
                </c:pt>
                <c:pt idx="40">
                  <c:v>289.15259999999995</c:v>
                </c:pt>
                <c:pt idx="41">
                  <c:v>389.98999999999995</c:v>
                </c:pt>
                <c:pt idx="42">
                  <c:v>357.50029999999998</c:v>
                </c:pt>
                <c:pt idx="43">
                  <c:v>255.29649999999998</c:v>
                </c:pt>
                <c:pt idx="44">
                  <c:v>271.34269999999998</c:v>
                </c:pt>
                <c:pt idx="45">
                  <c:v>280.72029999999995</c:v>
                </c:pt>
                <c:pt idx="46">
                  <c:v>473.82599999999996</c:v>
                </c:pt>
                <c:pt idx="47">
                  <c:v>452.83850000000001</c:v>
                </c:pt>
                <c:pt idx="48">
                  <c:v>536.79369999999994</c:v>
                </c:pt>
                <c:pt idx="49">
                  <c:v>543.68589999999995</c:v>
                </c:pt>
                <c:pt idx="50">
                  <c:v>381.84160000000003</c:v>
                </c:pt>
                <c:pt idx="51">
                  <c:v>328.65669999999994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5/2/2021)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2249.6073200000001</c:v>
                </c:pt>
                <c:pt idx="6">
                  <c:v>2230.6608499999998</c:v>
                </c:pt>
                <c:pt idx="7">
                  <c:v>2775.4244900000003</c:v>
                </c:pt>
                <c:pt idx="8">
                  <c:v>2264.1739550000002</c:v>
                </c:pt>
                <c:pt idx="9">
                  <c:v>2170.6296499999999</c:v>
                </c:pt>
                <c:pt idx="10">
                  <c:v>2958.4473099999996</c:v>
                </c:pt>
                <c:pt idx="11">
                  <c:v>2935.4286900328138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3287.8521637652811</c:v>
                </c:pt>
                <c:pt idx="35">
                  <c:v>3023.2747718826408</c:v>
                </c:pt>
                <c:pt idx="36">
                  <c:v>3161.0609579217598</c:v>
                </c:pt>
                <c:pt idx="37">
                  <c:v>2695.0150743478266</c:v>
                </c:pt>
                <c:pt idx="38">
                  <c:v>1965.0916079999997</c:v>
                </c:pt>
                <c:pt idx="39">
                  <c:v>2257.8356199999998</c:v>
                </c:pt>
                <c:pt idx="40">
                  <c:v>2649.6997749999996</c:v>
                </c:pt>
                <c:pt idx="41">
                  <c:v>2386.7204650000008</c:v>
                </c:pt>
                <c:pt idx="42">
                  <c:v>2178.0837375000001</c:v>
                </c:pt>
                <c:pt idx="43">
                  <c:v>3717.158149999997</c:v>
                </c:pt>
                <c:pt idx="44">
                  <c:v>2035.1974399999997</c:v>
                </c:pt>
                <c:pt idx="45">
                  <c:v>4639.6575999999986</c:v>
                </c:pt>
                <c:pt idx="46">
                  <c:v>2565.359814999998</c:v>
                </c:pt>
                <c:pt idx="47">
                  <c:v>3407.3491499999977</c:v>
                </c:pt>
                <c:pt idx="48">
                  <c:v>2429.7437</c:v>
                </c:pt>
                <c:pt idx="49">
                  <c:v>2202.2016500000009</c:v>
                </c:pt>
                <c:pt idx="50">
                  <c:v>2188.7863724999997</c:v>
                </c:pt>
                <c:pt idx="51">
                  <c:v>2505.8797500000001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1544.6267499999997</c:v>
                </c:pt>
                <c:pt idx="1">
                  <c:v>1667.3207500000001</c:v>
                </c:pt>
                <c:pt idx="2">
                  <c:v>1313.8867499999999</c:v>
                </c:pt>
                <c:pt idx="3">
                  <c:v>1532.7895000000001</c:v>
                </c:pt>
                <c:pt idx="4">
                  <c:v>1729.8735999999999</c:v>
                </c:pt>
                <c:pt idx="5">
                  <c:v>1572.5673978</c:v>
                </c:pt>
                <c:pt idx="6">
                  <c:v>1755.363065</c:v>
                </c:pt>
                <c:pt idx="7">
                  <c:v>2233.6516370999998</c:v>
                </c:pt>
                <c:pt idx="8">
                  <c:v>2505.9371717000004</c:v>
                </c:pt>
                <c:pt idx="9">
                  <c:v>1969.2061174999997</c:v>
                </c:pt>
                <c:pt idx="10">
                  <c:v>2605.5593598999994</c:v>
                </c:pt>
                <c:pt idx="11">
                  <c:v>2502.5844741357673</c:v>
                </c:pt>
                <c:pt idx="12">
                  <c:v>3025.0686496999997</c:v>
                </c:pt>
                <c:pt idx="13">
                  <c:v>2788.0083171199999</c:v>
                </c:pt>
                <c:pt idx="14">
                  <c:v>2818.9222688</c:v>
                </c:pt>
                <c:pt idx="15">
                  <c:v>3687.7887401222488</c:v>
                </c:pt>
                <c:pt idx="16">
                  <c:v>3426.9423456704162</c:v>
                </c:pt>
                <c:pt idx="17">
                  <c:v>3749.2581767105135</c:v>
                </c:pt>
                <c:pt idx="18">
                  <c:v>3777.5451530305136</c:v>
                </c:pt>
                <c:pt idx="19">
                  <c:v>4074.1838491081662</c:v>
                </c:pt>
                <c:pt idx="20">
                  <c:v>4803.3798087246942</c:v>
                </c:pt>
                <c:pt idx="21">
                  <c:v>4743.0588014005871</c:v>
                </c:pt>
                <c:pt idx="22">
                  <c:v>4194.6102893229827</c:v>
                </c:pt>
                <c:pt idx="23">
                  <c:v>4837.5248886112468</c:v>
                </c:pt>
                <c:pt idx="24">
                  <c:v>4531.2460394711125</c:v>
                </c:pt>
                <c:pt idx="25">
                  <c:v>4519.0742830749996</c:v>
                </c:pt>
                <c:pt idx="26">
                  <c:v>4470.3488443999995</c:v>
                </c:pt>
                <c:pt idx="27">
                  <c:v>3264.8251653902657</c:v>
                </c:pt>
                <c:pt idx="28">
                  <c:v>3366.549168286308</c:v>
                </c:pt>
                <c:pt idx="29">
                  <c:v>3432.0450790999998</c:v>
                </c:pt>
                <c:pt idx="30">
                  <c:v>3017.5886556000009</c:v>
                </c:pt>
                <c:pt idx="31">
                  <c:v>3495.33911098</c:v>
                </c:pt>
                <c:pt idx="32">
                  <c:v>3774.8016639354519</c:v>
                </c:pt>
                <c:pt idx="33">
                  <c:v>3493.6701441821515</c:v>
                </c:pt>
                <c:pt idx="34">
                  <c:v>3690.7099245652807</c:v>
                </c:pt>
                <c:pt idx="35">
                  <c:v>3193.5282438826407</c:v>
                </c:pt>
                <c:pt idx="36">
                  <c:v>3476.3676139217605</c:v>
                </c:pt>
                <c:pt idx="37">
                  <c:v>2900.6128445391314</c:v>
                </c:pt>
                <c:pt idx="38">
                  <c:v>2342.58658672</c:v>
                </c:pt>
                <c:pt idx="39">
                  <c:v>3038.2557288000003</c:v>
                </c:pt>
                <c:pt idx="40">
                  <c:v>2623.153159</c:v>
                </c:pt>
                <c:pt idx="41">
                  <c:v>2397.6557066000005</c:v>
                </c:pt>
                <c:pt idx="42">
                  <c:v>2595.3449879</c:v>
                </c:pt>
                <c:pt idx="43">
                  <c:v>2962.3242059999989</c:v>
                </c:pt>
                <c:pt idx="44">
                  <c:v>3140.5181095999997</c:v>
                </c:pt>
                <c:pt idx="45">
                  <c:v>3709.3750499999992</c:v>
                </c:pt>
                <c:pt idx="46">
                  <c:v>3722.7337025999977</c:v>
                </c:pt>
                <c:pt idx="47">
                  <c:v>3868.3995499999974</c:v>
                </c:pt>
                <c:pt idx="48">
                  <c:v>2982.0814</c:v>
                </c:pt>
                <c:pt idx="49">
                  <c:v>2703.1269500000008</c:v>
                </c:pt>
                <c:pt idx="50">
                  <c:v>2476.4615724999999</c:v>
                </c:pt>
                <c:pt idx="51">
                  <c:v>3318.7423500000004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5/2/2021)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2630.6273200000001</c:v>
                </c:pt>
                <c:pt idx="6">
                  <c:v>2631.1108499999996</c:v>
                </c:pt>
                <c:pt idx="7">
                  <c:v>3216.4124900000002</c:v>
                </c:pt>
                <c:pt idx="8">
                  <c:v>2823.4559550000004</c:v>
                </c:pt>
                <c:pt idx="9">
                  <c:v>2690.5896499999999</c:v>
                </c:pt>
                <c:pt idx="10">
                  <c:v>3447.5373099999997</c:v>
                </c:pt>
                <c:pt idx="11">
                  <c:v>3431.6086900328137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3530.1881637652814</c:v>
                </c:pt>
                <c:pt idx="35">
                  <c:v>3274.0647718826408</c:v>
                </c:pt>
                <c:pt idx="36">
                  <c:v>3398.1249579217597</c:v>
                </c:pt>
                <c:pt idx="37">
                  <c:v>2884.1090743478267</c:v>
                </c:pt>
                <c:pt idx="38">
                  <c:v>2289.5716079999997</c:v>
                </c:pt>
                <c:pt idx="39">
                  <c:v>2675.0556200000001</c:v>
                </c:pt>
                <c:pt idx="40">
                  <c:v>2910.5517749999995</c:v>
                </c:pt>
                <c:pt idx="41">
                  <c:v>2727.960465000001</c:v>
                </c:pt>
                <c:pt idx="42">
                  <c:v>2491.9337375</c:v>
                </c:pt>
                <c:pt idx="43">
                  <c:v>3943.1416499999968</c:v>
                </c:pt>
                <c:pt idx="44">
                  <c:v>2269.0994399999995</c:v>
                </c:pt>
                <c:pt idx="45">
                  <c:v>4886.9395999999988</c:v>
                </c:pt>
                <c:pt idx="46">
                  <c:v>2984.3923149999978</c:v>
                </c:pt>
                <c:pt idx="47">
                  <c:v>3802.4991499999978</c:v>
                </c:pt>
                <c:pt idx="48">
                  <c:v>2898.1736999999998</c:v>
                </c:pt>
                <c:pt idx="49">
                  <c:v>2676.2116500000011</c:v>
                </c:pt>
                <c:pt idx="50">
                  <c:v>2523.0263724999995</c:v>
                </c:pt>
                <c:pt idx="51">
                  <c:v>2794.0097500000002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1953.2767499999995</c:v>
                </c:pt>
                <c:pt idx="1">
                  <c:v>2003.2807500000001</c:v>
                </c:pt>
                <c:pt idx="2">
                  <c:v>1597.4567499999998</c:v>
                </c:pt>
                <c:pt idx="3">
                  <c:v>1747.3051</c:v>
                </c:pt>
                <c:pt idx="4">
                  <c:v>2039.1756</c:v>
                </c:pt>
                <c:pt idx="5">
                  <c:v>2003.5791978</c:v>
                </c:pt>
                <c:pt idx="6">
                  <c:v>2185.2810650000001</c:v>
                </c:pt>
                <c:pt idx="7">
                  <c:v>2689.9560570999997</c:v>
                </c:pt>
                <c:pt idx="8">
                  <c:v>2957.1295517000003</c:v>
                </c:pt>
                <c:pt idx="9">
                  <c:v>2453.4250174999997</c:v>
                </c:pt>
                <c:pt idx="10">
                  <c:v>3037.1593598999993</c:v>
                </c:pt>
                <c:pt idx="11">
                  <c:v>2928.3477941357673</c:v>
                </c:pt>
                <c:pt idx="12">
                  <c:v>3508.7216296999995</c:v>
                </c:pt>
                <c:pt idx="13">
                  <c:v>3418.6141371200001</c:v>
                </c:pt>
                <c:pt idx="14">
                  <c:v>3364.3271993600001</c:v>
                </c:pt>
                <c:pt idx="15">
                  <c:v>4313.4270401222493</c:v>
                </c:pt>
                <c:pt idx="16">
                  <c:v>4121.8080456704165</c:v>
                </c:pt>
                <c:pt idx="17">
                  <c:v>4370.2960407425135</c:v>
                </c:pt>
                <c:pt idx="18">
                  <c:v>4430.2528785025133</c:v>
                </c:pt>
                <c:pt idx="19">
                  <c:v>4904.498655156166</c:v>
                </c:pt>
                <c:pt idx="20">
                  <c:v>5515.5818550606946</c:v>
                </c:pt>
                <c:pt idx="21">
                  <c:v>5539.0418414005871</c:v>
                </c:pt>
                <c:pt idx="22">
                  <c:v>4784.0570093229826</c:v>
                </c:pt>
                <c:pt idx="23">
                  <c:v>5369.4025686112473</c:v>
                </c:pt>
                <c:pt idx="24">
                  <c:v>5186.858959471112</c:v>
                </c:pt>
                <c:pt idx="25">
                  <c:v>4935.8942830749993</c:v>
                </c:pt>
                <c:pt idx="26">
                  <c:v>5051.4646843999999</c:v>
                </c:pt>
                <c:pt idx="27">
                  <c:v>3723.8102853902656</c:v>
                </c:pt>
                <c:pt idx="28">
                  <c:v>3811.0901682863082</c:v>
                </c:pt>
                <c:pt idx="29">
                  <c:v>3776.3485990999998</c:v>
                </c:pt>
                <c:pt idx="30">
                  <c:v>3480.9287756000008</c:v>
                </c:pt>
                <c:pt idx="31">
                  <c:v>3933.184441542347</c:v>
                </c:pt>
                <c:pt idx="32">
                  <c:v>4079.9151250601462</c:v>
                </c:pt>
                <c:pt idx="33">
                  <c:v>3705.0549441821513</c:v>
                </c:pt>
                <c:pt idx="34">
                  <c:v>3944.0179245652807</c:v>
                </c:pt>
                <c:pt idx="35">
                  <c:v>3454.9746438826405</c:v>
                </c:pt>
                <c:pt idx="36">
                  <c:v>3734.1878139217606</c:v>
                </c:pt>
                <c:pt idx="37">
                  <c:v>3107.0253445391313</c:v>
                </c:pt>
                <c:pt idx="38">
                  <c:v>2762.52698672</c:v>
                </c:pt>
                <c:pt idx="39">
                  <c:v>3508.2815288000002</c:v>
                </c:pt>
                <c:pt idx="40">
                  <c:v>2912.3057589999999</c:v>
                </c:pt>
                <c:pt idx="41">
                  <c:v>2787.6457066000003</c:v>
                </c:pt>
                <c:pt idx="42">
                  <c:v>2952.8452879000001</c:v>
                </c:pt>
                <c:pt idx="43">
                  <c:v>3217.6207059999988</c:v>
                </c:pt>
                <c:pt idx="44">
                  <c:v>3411.8608095999998</c:v>
                </c:pt>
                <c:pt idx="45">
                  <c:v>3990.0953499999991</c:v>
                </c:pt>
                <c:pt idx="46">
                  <c:v>4196.5597025999978</c:v>
                </c:pt>
                <c:pt idx="47">
                  <c:v>4321.2380499999972</c:v>
                </c:pt>
                <c:pt idx="48">
                  <c:v>3518.8751000000002</c:v>
                </c:pt>
                <c:pt idx="49">
                  <c:v>3246.8128500000007</c:v>
                </c:pt>
                <c:pt idx="50">
                  <c:v>2858.3031725000001</c:v>
                </c:pt>
                <c:pt idx="51">
                  <c:v>3647.3990500000004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5/2/2021)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1953.2767499999995</c:v>
                </c:pt>
                <c:pt idx="1">
                  <c:v>2003.2807500000001</c:v>
                </c:pt>
                <c:pt idx="2">
                  <c:v>1597.4567499999998</c:v>
                </c:pt>
                <c:pt idx="3">
                  <c:v>1747.3051</c:v>
                </c:pt>
                <c:pt idx="4">
                  <c:v>2039.1756</c:v>
                </c:pt>
                <c:pt idx="5">
                  <c:v>2003.5791978</c:v>
                </c:pt>
                <c:pt idx="6">
                  <c:v>2185.2810650000001</c:v>
                </c:pt>
                <c:pt idx="7">
                  <c:v>2689.9560570999997</c:v>
                </c:pt>
                <c:pt idx="8">
                  <c:v>2957.1295517000003</c:v>
                </c:pt>
                <c:pt idx="9">
                  <c:v>2453.4250174999997</c:v>
                </c:pt>
                <c:pt idx="10">
                  <c:v>3037.1593598999993</c:v>
                </c:pt>
                <c:pt idx="11">
                  <c:v>2928.3477941357673</c:v>
                </c:pt>
                <c:pt idx="12">
                  <c:v>3508.7216296999995</c:v>
                </c:pt>
                <c:pt idx="13">
                  <c:v>3418.6141371200001</c:v>
                </c:pt>
                <c:pt idx="14">
                  <c:v>3364.3271993600001</c:v>
                </c:pt>
                <c:pt idx="15">
                  <c:v>4313.4270401222493</c:v>
                </c:pt>
                <c:pt idx="16">
                  <c:v>4121.8080456704165</c:v>
                </c:pt>
                <c:pt idx="17">
                  <c:v>4370.2960407425135</c:v>
                </c:pt>
                <c:pt idx="18">
                  <c:v>4430.2528785025133</c:v>
                </c:pt>
                <c:pt idx="19">
                  <c:v>4904.498655156166</c:v>
                </c:pt>
                <c:pt idx="20">
                  <c:v>5515.5818550606946</c:v>
                </c:pt>
                <c:pt idx="21">
                  <c:v>5539.0418414005871</c:v>
                </c:pt>
                <c:pt idx="22">
                  <c:v>4784.0570093229826</c:v>
                </c:pt>
                <c:pt idx="23">
                  <c:v>5369.4025686112473</c:v>
                </c:pt>
                <c:pt idx="24">
                  <c:v>5186.858959471112</c:v>
                </c:pt>
                <c:pt idx="25">
                  <c:v>4935.8942830749993</c:v>
                </c:pt>
                <c:pt idx="26">
                  <c:v>5051.4646843999999</c:v>
                </c:pt>
                <c:pt idx="27">
                  <c:v>3723.8102853902656</c:v>
                </c:pt>
                <c:pt idx="28">
                  <c:v>3811.0901682863082</c:v>
                </c:pt>
                <c:pt idx="29">
                  <c:v>3776.3485990999998</c:v>
                </c:pt>
                <c:pt idx="30">
                  <c:v>3480.9287756000008</c:v>
                </c:pt>
                <c:pt idx="31">
                  <c:v>3933.184441542347</c:v>
                </c:pt>
                <c:pt idx="32">
                  <c:v>4079.9151250601462</c:v>
                </c:pt>
                <c:pt idx="33">
                  <c:v>3705.0549441821513</c:v>
                </c:pt>
                <c:pt idx="34">
                  <c:v>3944.0179245652807</c:v>
                </c:pt>
                <c:pt idx="35">
                  <c:v>3454.9746438826405</c:v>
                </c:pt>
                <c:pt idx="36">
                  <c:v>3734.1878139217606</c:v>
                </c:pt>
                <c:pt idx="37">
                  <c:v>3107.0253445391313</c:v>
                </c:pt>
                <c:pt idx="38">
                  <c:v>2762.52698672</c:v>
                </c:pt>
                <c:pt idx="39">
                  <c:v>3508.2815288000002</c:v>
                </c:pt>
                <c:pt idx="40">
                  <c:v>2912.3057589999999</c:v>
                </c:pt>
                <c:pt idx="41">
                  <c:v>2787.6457066000003</c:v>
                </c:pt>
                <c:pt idx="42">
                  <c:v>2952.8452879000001</c:v>
                </c:pt>
                <c:pt idx="43">
                  <c:v>3217.6207059999988</c:v>
                </c:pt>
                <c:pt idx="44">
                  <c:v>3411.8608095999998</c:v>
                </c:pt>
                <c:pt idx="45">
                  <c:v>3990.0953499999991</c:v>
                </c:pt>
                <c:pt idx="46">
                  <c:v>4196.5597025999978</c:v>
                </c:pt>
                <c:pt idx="47">
                  <c:v>4321.2380499999972</c:v>
                </c:pt>
                <c:pt idx="48">
                  <c:v>3518.8751000000002</c:v>
                </c:pt>
                <c:pt idx="49">
                  <c:v>3246.8128500000007</c:v>
                </c:pt>
                <c:pt idx="50">
                  <c:v>2858.3031725000001</c:v>
                </c:pt>
                <c:pt idx="51">
                  <c:v>3647.3990500000004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15.84</c:v>
                </c:pt>
                <c:pt idx="7">
                  <c:v>43.031999999999996</c:v>
                </c:pt>
                <c:pt idx="8">
                  <c:v>172.66800000000001</c:v>
                </c:pt>
                <c:pt idx="9">
                  <c:v>371.06400000000002</c:v>
                </c:pt>
                <c:pt idx="10">
                  <c:v>345.00001056000002</c:v>
                </c:pt>
                <c:pt idx="11">
                  <c:v>260.67600000000004</c:v>
                </c:pt>
                <c:pt idx="12">
                  <c:v>258.76499999999999</c:v>
                </c:pt>
                <c:pt idx="13">
                  <c:v>198.26663999999997</c:v>
                </c:pt>
                <c:pt idx="14">
                  <c:v>237.64800000000002</c:v>
                </c:pt>
                <c:pt idx="15">
                  <c:v>269.27999999999997</c:v>
                </c:pt>
                <c:pt idx="16">
                  <c:v>224.136</c:v>
                </c:pt>
                <c:pt idx="17">
                  <c:v>181.96799999999999</c:v>
                </c:pt>
                <c:pt idx="18">
                  <c:v>212.52</c:v>
                </c:pt>
                <c:pt idx="19">
                  <c:v>220.43736000000001</c:v>
                </c:pt>
                <c:pt idx="20">
                  <c:v>401.25900000000001</c:v>
                </c:pt>
                <c:pt idx="21">
                  <c:v>240.50399999999999</c:v>
                </c:pt>
                <c:pt idx="22">
                  <c:v>177.40799999999999</c:v>
                </c:pt>
                <c:pt idx="23">
                  <c:v>234.43199999999999</c:v>
                </c:pt>
                <c:pt idx="24">
                  <c:v>237.82900000000001</c:v>
                </c:pt>
                <c:pt idx="25">
                  <c:v>194.56800000000001</c:v>
                </c:pt>
                <c:pt idx="26">
                  <c:v>310.72699999999998</c:v>
                </c:pt>
                <c:pt idx="27">
                  <c:v>308.82853056234723</c:v>
                </c:pt>
                <c:pt idx="28">
                  <c:v>173.21906112469438</c:v>
                </c:pt>
                <c:pt idx="29">
                  <c:v>139.91999999999999</c:v>
                </c:pt>
                <c:pt idx="30">
                  <c:v>118.536</c:v>
                </c:pt>
                <c:pt idx="31">
                  <c:v>161.83000000000001</c:v>
                </c:pt>
                <c:pt idx="32">
                  <c:v>82.884</c:v>
                </c:pt>
                <c:pt idx="33">
                  <c:v>59.944000000000003</c:v>
                </c:pt>
                <c:pt idx="34">
                  <c:v>57</c:v>
                </c:pt>
                <c:pt idx="35">
                  <c:v>53.6</c:v>
                </c:pt>
                <c:pt idx="36">
                  <c:v>27.512</c:v>
                </c:pt>
                <c:pt idx="37">
                  <c:v>16.239999999999998</c:v>
                </c:pt>
                <c:pt idx="38">
                  <c:v>19.68</c:v>
                </c:pt>
                <c:pt idx="39">
                  <c:v>25.2835</c:v>
                </c:pt>
                <c:pt idx="40">
                  <c:v>10</c:v>
                </c:pt>
                <c:pt idx="41">
                  <c:v>15.912000000000001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0.20525</cdr:x>
      <cdr:y>0.47581</cdr:y>
    </cdr:from>
    <cdr:to>
      <cdr:x>0.20525</cdr:x>
      <cdr:y>0.57827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14518" y="2288700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0.20437</cdr:x>
      <cdr:y>0.50603</cdr:y>
    </cdr:from>
    <cdr:to>
      <cdr:x>0.20451</cdr:x>
      <cdr:y>0.59302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0801" y="2375273"/>
          <a:ext cx="1179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0.21047</cdr:x>
      <cdr:y>0.45193</cdr:y>
    </cdr:from>
    <cdr:to>
      <cdr:x>0.21094</cdr:x>
      <cdr:y>0.53425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7007" y="2241847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0.21163</cdr:x>
      <cdr:y>0.37672</cdr:y>
    </cdr:from>
    <cdr:to>
      <cdr:x>0.2121</cdr:x>
      <cdr:y>0.45904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0003" y="1894617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0.34474</cdr:y>
    </cdr:from>
    <cdr:to>
      <cdr:x>0.20607</cdr:x>
      <cdr:y>0.42433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8470" y="1783198"/>
          <a:ext cx="9159" cy="411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0.22066</cdr:x>
      <cdr:y>0.4712</cdr:y>
    </cdr:from>
    <cdr:to>
      <cdr:x>0.22086</cdr:x>
      <cdr:y>0.5355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39450" y="2323067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0.2113</cdr:x>
      <cdr:y>0.44415</cdr:y>
    </cdr:from>
    <cdr:to>
      <cdr:x>0.21181</cdr:x>
      <cdr:y>0.54216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48589" y="1942673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0.22225</cdr:x>
      <cdr:y>0.42162</cdr:y>
    </cdr:from>
    <cdr:to>
      <cdr:x>0.2225</cdr:x>
      <cdr:y>0.48912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88271" y="2085054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28" sqref="R2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J44" activePane="bottomRight" state="frozen"/>
      <selection activeCell="B1" sqref="B1"/>
      <selection pane="topRight" activeCell="D1" sqref="D1"/>
      <selection pane="bottomLeft" activeCell="B5" sqref="B5"/>
      <selection pane="bottomRight" activeCell="AL5" sqref="AL5:AL56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6" t="s">
        <v>57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1"/>
      <c r="AL1" s="1"/>
      <c r="AM1" s="2"/>
    </row>
    <row r="2" spans="1:42" ht="13.5" customHeight="1" thickBot="1" x14ac:dyDescent="0.25">
      <c r="B2" s="1"/>
      <c r="C2" s="1"/>
      <c r="D2" s="208" t="s">
        <v>0</v>
      </c>
      <c r="E2" s="209"/>
      <c r="F2" s="210"/>
      <c r="G2" s="208" t="s">
        <v>1</v>
      </c>
      <c r="H2" s="209"/>
      <c r="I2" s="210"/>
      <c r="J2" s="208" t="s">
        <v>2</v>
      </c>
      <c r="K2" s="209"/>
      <c r="L2" s="210"/>
      <c r="M2" s="208" t="s">
        <v>3</v>
      </c>
      <c r="N2" s="209"/>
      <c r="O2" s="210"/>
      <c r="P2" s="208" t="s">
        <v>4</v>
      </c>
      <c r="Q2" s="209"/>
      <c r="R2" s="209"/>
      <c r="S2" s="209" t="s">
        <v>5</v>
      </c>
      <c r="T2" s="209"/>
      <c r="U2" s="210"/>
      <c r="V2" s="208" t="s">
        <v>6</v>
      </c>
      <c r="W2" s="209"/>
      <c r="X2" s="210"/>
      <c r="Y2" s="208" t="s">
        <v>7</v>
      </c>
      <c r="Z2" s="209"/>
      <c r="AA2" s="210"/>
      <c r="AB2" s="37"/>
      <c r="AC2" s="37" t="s">
        <v>47</v>
      </c>
      <c r="AD2" s="37"/>
      <c r="AE2" s="103"/>
      <c r="AF2" s="37" t="s">
        <v>41</v>
      </c>
      <c r="AG2" s="38"/>
      <c r="AH2" s="208" t="s">
        <v>8</v>
      </c>
      <c r="AI2" s="209"/>
      <c r="AJ2" s="209"/>
      <c r="AK2" s="212"/>
      <c r="AL2" s="213"/>
      <c r="AM2" s="213"/>
    </row>
    <row r="3" spans="1:42" x14ac:dyDescent="0.2">
      <c r="A3" s="214" t="s">
        <v>9</v>
      </c>
      <c r="B3" s="214"/>
      <c r="C3" s="21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302.5</v>
      </c>
      <c r="E5" s="67">
        <v>165</v>
      </c>
      <c r="F5" s="67">
        <v>467.5</v>
      </c>
      <c r="G5" s="67">
        <v>41.25</v>
      </c>
      <c r="H5" s="67">
        <v>275.25</v>
      </c>
      <c r="I5" s="67">
        <v>316.5</v>
      </c>
      <c r="J5" s="67">
        <v>0</v>
      </c>
      <c r="K5" s="67">
        <v>39.54</v>
      </c>
      <c r="L5" s="67">
        <v>39.54</v>
      </c>
      <c r="M5" s="67"/>
      <c r="N5" s="67"/>
      <c r="O5" s="67">
        <v>0</v>
      </c>
      <c r="P5" s="67"/>
      <c r="Q5" s="67"/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791.75</v>
      </c>
      <c r="X5" s="67">
        <v>791.75</v>
      </c>
      <c r="Y5" s="67"/>
      <c r="Z5" s="67"/>
      <c r="AA5" s="67">
        <v>0</v>
      </c>
      <c r="AB5" s="67">
        <v>0</v>
      </c>
      <c r="AC5" s="67">
        <v>129.25</v>
      </c>
      <c r="AD5" s="67">
        <v>129.25</v>
      </c>
      <c r="AE5" s="67"/>
      <c r="AF5" s="67"/>
      <c r="AG5" s="67">
        <v>0</v>
      </c>
      <c r="AH5" s="14">
        <f>D5+G5+J5+M5+P5+S5+V5+Y5+AB5+AE5</f>
        <v>343.75</v>
      </c>
      <c r="AI5" s="14">
        <f>E5+H5+K5+N5+Q5+T5+W5+Z5+AC5+AF5</f>
        <v>1400.79</v>
      </c>
      <c r="AJ5" s="89">
        <f>SUM(AH5:AI5)</f>
        <v>1744.54</v>
      </c>
      <c r="AK5" s="99"/>
      <c r="AL5" s="99">
        <f>AC5*1.95</f>
        <v>252.03749999999999</v>
      </c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225</v>
      </c>
      <c r="E6" s="67">
        <v>192.5</v>
      </c>
      <c r="F6" s="67">
        <v>417.5</v>
      </c>
      <c r="G6" s="67">
        <v>48</v>
      </c>
      <c r="H6" s="67">
        <v>292.5</v>
      </c>
      <c r="I6" s="67">
        <v>340.5</v>
      </c>
      <c r="J6" s="67">
        <v>0</v>
      </c>
      <c r="K6" s="67">
        <v>63.48</v>
      </c>
      <c r="L6" s="67">
        <v>63.48</v>
      </c>
      <c r="M6" s="67"/>
      <c r="N6" s="67"/>
      <c r="O6" s="67">
        <v>0</v>
      </c>
      <c r="P6" s="67"/>
      <c r="Q6" s="67"/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852.75</v>
      </c>
      <c r="X6" s="67">
        <v>852.75</v>
      </c>
      <c r="Y6" s="67"/>
      <c r="Z6" s="67"/>
      <c r="AA6" s="67">
        <v>0</v>
      </c>
      <c r="AB6" s="67">
        <v>0</v>
      </c>
      <c r="AC6" s="67">
        <v>202.5</v>
      </c>
      <c r="AD6" s="67">
        <v>202.5</v>
      </c>
      <c r="AE6" s="67"/>
      <c r="AF6" s="67"/>
      <c r="AG6" s="67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9">
        <f t="shared" ref="AJ6:AJ57" si="2">SUM(AH6:AI6)</f>
        <v>1876.73</v>
      </c>
      <c r="AK6" s="118"/>
      <c r="AL6" s="99">
        <f t="shared" ref="AL6:AL57" si="3">AC6*1.95</f>
        <v>394.875</v>
      </c>
      <c r="AM6" s="99"/>
    </row>
    <row r="7" spans="1:42" x14ac:dyDescent="0.2">
      <c r="A7" s="13">
        <v>51</v>
      </c>
      <c r="B7" s="78"/>
      <c r="C7" s="13">
        <v>3</v>
      </c>
      <c r="D7" s="67">
        <v>202.5</v>
      </c>
      <c r="E7" s="67">
        <v>215</v>
      </c>
      <c r="F7" s="67">
        <v>417.5</v>
      </c>
      <c r="G7" s="67">
        <v>79.5</v>
      </c>
      <c r="H7" s="67">
        <v>563.25</v>
      </c>
      <c r="I7" s="67">
        <v>642.75</v>
      </c>
      <c r="J7" s="67">
        <v>0</v>
      </c>
      <c r="K7" s="67">
        <v>37.72</v>
      </c>
      <c r="L7" s="67">
        <v>37.72</v>
      </c>
      <c r="M7" s="67"/>
      <c r="N7" s="67"/>
      <c r="O7" s="67">
        <v>0</v>
      </c>
      <c r="P7" s="67"/>
      <c r="Q7" s="67"/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823</v>
      </c>
      <c r="X7" s="67">
        <v>823</v>
      </c>
      <c r="Y7" s="67"/>
      <c r="Z7" s="67"/>
      <c r="AA7" s="67">
        <v>0</v>
      </c>
      <c r="AB7" s="67">
        <v>0</v>
      </c>
      <c r="AC7" s="67">
        <v>205.25</v>
      </c>
      <c r="AD7" s="67">
        <v>205.25</v>
      </c>
      <c r="AE7" s="67"/>
      <c r="AF7" s="67"/>
      <c r="AG7" s="67">
        <v>0</v>
      </c>
      <c r="AH7" s="14">
        <f t="shared" si="0"/>
        <v>282</v>
      </c>
      <c r="AI7" s="14">
        <f t="shared" si="1"/>
        <v>1844.22</v>
      </c>
      <c r="AJ7" s="89">
        <f t="shared" si="2"/>
        <v>2126.2200000000003</v>
      </c>
      <c r="AK7" s="118"/>
      <c r="AL7" s="99">
        <f t="shared" si="3"/>
        <v>400.23750000000001</v>
      </c>
      <c r="AM7" s="99"/>
    </row>
    <row r="8" spans="1:42" x14ac:dyDescent="0.2">
      <c r="A8" s="13">
        <v>52</v>
      </c>
      <c r="B8" s="78"/>
      <c r="C8" s="13">
        <v>4</v>
      </c>
      <c r="D8" s="67">
        <v>210</v>
      </c>
      <c r="E8" s="67">
        <v>250</v>
      </c>
      <c r="F8" s="67">
        <v>460</v>
      </c>
      <c r="G8" s="67">
        <v>120</v>
      </c>
      <c r="H8" s="67">
        <v>611.25</v>
      </c>
      <c r="I8" s="67">
        <v>731.25</v>
      </c>
      <c r="J8" s="67">
        <v>0</v>
      </c>
      <c r="K8" s="67">
        <v>10.32</v>
      </c>
      <c r="L8" s="67">
        <v>10.32</v>
      </c>
      <c r="M8" s="67"/>
      <c r="N8" s="67"/>
      <c r="O8" s="67">
        <v>0</v>
      </c>
      <c r="P8" s="67"/>
      <c r="Q8" s="67"/>
      <c r="R8" s="67">
        <v>0</v>
      </c>
      <c r="S8" s="67">
        <v>15.84</v>
      </c>
      <c r="T8" s="67">
        <v>0</v>
      </c>
      <c r="U8" s="67">
        <v>15.84</v>
      </c>
      <c r="V8" s="67">
        <v>0</v>
      </c>
      <c r="W8" s="67">
        <v>834.75</v>
      </c>
      <c r="X8" s="67">
        <v>834.75</v>
      </c>
      <c r="Y8" s="67"/>
      <c r="Z8" s="67"/>
      <c r="AA8" s="67">
        <v>0</v>
      </c>
      <c r="AB8" s="67">
        <v>0</v>
      </c>
      <c r="AC8" s="67">
        <v>172.75</v>
      </c>
      <c r="AD8" s="67">
        <v>172.75</v>
      </c>
      <c r="AE8" s="67"/>
      <c r="AF8" s="67"/>
      <c r="AG8" s="67">
        <v>0</v>
      </c>
      <c r="AH8" s="14">
        <f t="shared" si="0"/>
        <v>345.84</v>
      </c>
      <c r="AI8" s="14">
        <f t="shared" si="1"/>
        <v>1879.0700000000002</v>
      </c>
      <c r="AJ8" s="89">
        <f t="shared" si="2"/>
        <v>2224.9100000000003</v>
      </c>
      <c r="AK8" s="118"/>
      <c r="AL8" s="99">
        <f t="shared" si="3"/>
        <v>336.86250000000001</v>
      </c>
      <c r="AM8" s="99"/>
    </row>
    <row r="9" spans="1:42" x14ac:dyDescent="0.2">
      <c r="A9" s="13">
        <v>1</v>
      </c>
      <c r="B9" s="78"/>
      <c r="C9" s="13">
        <v>5</v>
      </c>
      <c r="D9" s="67">
        <v>202.5</v>
      </c>
      <c r="E9" s="67">
        <v>377.5</v>
      </c>
      <c r="F9" s="67">
        <v>580</v>
      </c>
      <c r="G9" s="67">
        <v>65.25</v>
      </c>
      <c r="H9" s="67">
        <v>660</v>
      </c>
      <c r="I9" s="67">
        <v>725.25</v>
      </c>
      <c r="J9" s="67">
        <v>0</v>
      </c>
      <c r="K9" s="67">
        <v>123.1544</v>
      </c>
      <c r="L9" s="67">
        <v>123.1544</v>
      </c>
      <c r="M9" s="67"/>
      <c r="N9" s="67"/>
      <c r="O9" s="67">
        <v>0</v>
      </c>
      <c r="P9" s="67"/>
      <c r="Q9" s="67"/>
      <c r="R9" s="67">
        <v>0</v>
      </c>
      <c r="S9" s="67">
        <v>52.8</v>
      </c>
      <c r="T9" s="67">
        <v>0</v>
      </c>
      <c r="U9" s="67">
        <v>52.8</v>
      </c>
      <c r="V9" s="67">
        <v>0</v>
      </c>
      <c r="W9" s="67">
        <v>536.75</v>
      </c>
      <c r="X9" s="67">
        <v>536.75</v>
      </c>
      <c r="Y9" s="67"/>
      <c r="Z9" s="67"/>
      <c r="AA9" s="67">
        <v>0</v>
      </c>
      <c r="AB9" s="67">
        <v>0</v>
      </c>
      <c r="AC9" s="67">
        <v>117.48800000000001</v>
      </c>
      <c r="AD9" s="67">
        <v>117.48800000000001</v>
      </c>
      <c r="AE9" s="67"/>
      <c r="AF9" s="67"/>
      <c r="AG9" s="67">
        <v>0</v>
      </c>
      <c r="AH9" s="14">
        <f t="shared" si="0"/>
        <v>320.55</v>
      </c>
      <c r="AI9" s="14">
        <f t="shared" si="1"/>
        <v>1814.8924</v>
      </c>
      <c r="AJ9" s="89">
        <f t="shared" si="2"/>
        <v>2135.4423999999999</v>
      </c>
      <c r="AK9" s="118"/>
      <c r="AL9" s="99">
        <f t="shared" si="3"/>
        <v>229.10160000000002</v>
      </c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215</v>
      </c>
      <c r="E10" s="67">
        <v>445</v>
      </c>
      <c r="F10" s="67">
        <v>660</v>
      </c>
      <c r="G10" s="67">
        <v>52.5</v>
      </c>
      <c r="H10" s="67">
        <v>881.25</v>
      </c>
      <c r="I10" s="67">
        <v>933.75</v>
      </c>
      <c r="J10" s="67">
        <v>0</v>
      </c>
      <c r="K10" s="67">
        <v>169.0899</v>
      </c>
      <c r="L10" s="67">
        <v>169.0899</v>
      </c>
      <c r="M10" s="67"/>
      <c r="N10" s="67"/>
      <c r="O10" s="67">
        <v>0</v>
      </c>
      <c r="P10" s="67"/>
      <c r="Q10" s="67"/>
      <c r="R10" s="67">
        <v>0</v>
      </c>
      <c r="S10" s="67">
        <v>113.52</v>
      </c>
      <c r="T10" s="67">
        <v>13.273920000000002</v>
      </c>
      <c r="U10" s="67">
        <v>126.79392</v>
      </c>
      <c r="V10" s="67">
        <v>0</v>
      </c>
      <c r="W10" s="67">
        <v>669.75</v>
      </c>
      <c r="X10" s="67">
        <v>669.75</v>
      </c>
      <c r="Y10" s="67"/>
      <c r="Z10" s="67"/>
      <c r="AA10" s="67">
        <v>0</v>
      </c>
      <c r="AB10" s="67">
        <v>0</v>
      </c>
      <c r="AC10" s="67">
        <v>71.243500000000012</v>
      </c>
      <c r="AD10" s="67">
        <v>71.243500000000012</v>
      </c>
      <c r="AE10" s="67"/>
      <c r="AF10" s="67"/>
      <c r="AG10" s="67">
        <v>0</v>
      </c>
      <c r="AH10" s="14">
        <f t="shared" si="0"/>
        <v>381.02</v>
      </c>
      <c r="AI10" s="14">
        <f t="shared" si="1"/>
        <v>2249.6073200000001</v>
      </c>
      <c r="AJ10" s="89">
        <f t="shared" si="2"/>
        <v>2630.6273200000001</v>
      </c>
      <c r="AK10" s="118"/>
      <c r="AL10" s="99">
        <f t="shared" si="3"/>
        <v>138.92482500000003</v>
      </c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193.75</v>
      </c>
      <c r="E11" s="67">
        <v>457.5</v>
      </c>
      <c r="F11" s="67">
        <v>651.25</v>
      </c>
      <c r="G11" s="67">
        <v>61.5</v>
      </c>
      <c r="H11" s="67">
        <v>814.5</v>
      </c>
      <c r="I11" s="67">
        <v>876</v>
      </c>
      <c r="J11" s="67">
        <v>0</v>
      </c>
      <c r="K11" s="67">
        <v>180.07135000000002</v>
      </c>
      <c r="L11" s="67">
        <v>180.07135000000002</v>
      </c>
      <c r="M11" s="67"/>
      <c r="N11" s="67"/>
      <c r="O11" s="67">
        <v>0</v>
      </c>
      <c r="P11" s="67"/>
      <c r="Q11" s="67"/>
      <c r="R11" s="67">
        <v>0</v>
      </c>
      <c r="S11" s="67">
        <v>145.19999999999999</v>
      </c>
      <c r="T11" s="67">
        <v>12.936000000000002</v>
      </c>
      <c r="U11" s="67">
        <v>158.136</v>
      </c>
      <c r="V11" s="67">
        <v>0</v>
      </c>
      <c r="W11" s="67">
        <v>659.75</v>
      </c>
      <c r="X11" s="67">
        <v>659.75</v>
      </c>
      <c r="Y11" s="67"/>
      <c r="Z11" s="67"/>
      <c r="AA11" s="67">
        <v>0</v>
      </c>
      <c r="AB11" s="67">
        <v>0</v>
      </c>
      <c r="AC11" s="67">
        <v>105.90350000000001</v>
      </c>
      <c r="AD11" s="67">
        <v>105.90350000000001</v>
      </c>
      <c r="AE11" s="67"/>
      <c r="AF11" s="67"/>
      <c r="AG11" s="67">
        <v>0</v>
      </c>
      <c r="AH11" s="14">
        <f t="shared" si="0"/>
        <v>400.45</v>
      </c>
      <c r="AI11" s="14">
        <f t="shared" si="1"/>
        <v>2230.6608499999998</v>
      </c>
      <c r="AJ11" s="89">
        <f t="shared" si="2"/>
        <v>2631.1108499999996</v>
      </c>
      <c r="AK11" s="118"/>
      <c r="AL11" s="99">
        <f t="shared" si="3"/>
        <v>206.51182500000002</v>
      </c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172.5</v>
      </c>
      <c r="E12" s="67">
        <v>482.5</v>
      </c>
      <c r="F12" s="67">
        <v>655</v>
      </c>
      <c r="G12" s="67">
        <v>99</v>
      </c>
      <c r="H12" s="67">
        <v>984.75</v>
      </c>
      <c r="I12" s="67">
        <v>1083.75</v>
      </c>
      <c r="J12" s="67">
        <v>0</v>
      </c>
      <c r="K12" s="67">
        <v>503.69679999999994</v>
      </c>
      <c r="L12" s="67">
        <v>503.69679999999994</v>
      </c>
      <c r="M12" s="67"/>
      <c r="N12" s="67"/>
      <c r="O12" s="67">
        <v>0</v>
      </c>
      <c r="P12" s="67"/>
      <c r="Q12" s="67"/>
      <c r="R12" s="67">
        <v>0</v>
      </c>
      <c r="S12" s="67">
        <v>169.488</v>
      </c>
      <c r="T12" s="67">
        <v>48.343440000000001</v>
      </c>
      <c r="U12" s="67">
        <v>217.83143999999999</v>
      </c>
      <c r="V12" s="67">
        <v>0</v>
      </c>
      <c r="W12" s="67">
        <v>526.75</v>
      </c>
      <c r="X12" s="67">
        <v>526.75</v>
      </c>
      <c r="Y12" s="67"/>
      <c r="Z12" s="67"/>
      <c r="AA12" s="67">
        <v>0</v>
      </c>
      <c r="AB12" s="67">
        <v>0</v>
      </c>
      <c r="AC12" s="67">
        <v>229.38425000000001</v>
      </c>
      <c r="AD12" s="67">
        <v>229.38425000000001</v>
      </c>
      <c r="AE12" s="67"/>
      <c r="AF12" s="67"/>
      <c r="AG12" s="67">
        <v>0</v>
      </c>
      <c r="AH12" s="14">
        <f t="shared" si="0"/>
        <v>440.988</v>
      </c>
      <c r="AI12" s="14">
        <f t="shared" si="1"/>
        <v>2775.4244900000003</v>
      </c>
      <c r="AJ12" s="89">
        <f t="shared" si="2"/>
        <v>3216.4124900000002</v>
      </c>
      <c r="AK12" s="118"/>
      <c r="AL12" s="99">
        <f t="shared" si="3"/>
        <v>447.29928749999999</v>
      </c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220</v>
      </c>
      <c r="E13" s="67">
        <v>252.5</v>
      </c>
      <c r="F13" s="67">
        <v>472.5</v>
      </c>
      <c r="G13" s="67">
        <v>131.25</v>
      </c>
      <c r="H13" s="67">
        <v>936</v>
      </c>
      <c r="I13" s="67">
        <v>1067.25</v>
      </c>
      <c r="J13" s="67">
        <v>0</v>
      </c>
      <c r="K13" s="67">
        <v>104.13332500000001</v>
      </c>
      <c r="L13" s="67">
        <v>104.13332500000001</v>
      </c>
      <c r="M13" s="67"/>
      <c r="N13" s="67"/>
      <c r="O13" s="67">
        <v>0</v>
      </c>
      <c r="P13" s="67"/>
      <c r="Q13" s="67"/>
      <c r="R13" s="67">
        <v>0</v>
      </c>
      <c r="S13" s="67">
        <v>208.03200000000001</v>
      </c>
      <c r="T13" s="67">
        <v>71.654880000000006</v>
      </c>
      <c r="U13" s="67">
        <v>279.68688000000003</v>
      </c>
      <c r="V13" s="67">
        <v>0</v>
      </c>
      <c r="W13" s="67">
        <v>405.25</v>
      </c>
      <c r="X13" s="67">
        <v>405.25</v>
      </c>
      <c r="Y13" s="67"/>
      <c r="Z13" s="67"/>
      <c r="AA13" s="67">
        <v>0</v>
      </c>
      <c r="AB13" s="67">
        <v>0</v>
      </c>
      <c r="AC13" s="67">
        <v>494.63574999999997</v>
      </c>
      <c r="AD13" s="67">
        <v>494.63574999999997</v>
      </c>
      <c r="AE13" s="67"/>
      <c r="AF13" s="67"/>
      <c r="AG13" s="67">
        <v>0</v>
      </c>
      <c r="AH13" s="14">
        <f t="shared" si="0"/>
        <v>559.28200000000004</v>
      </c>
      <c r="AI13" s="14">
        <f t="shared" si="1"/>
        <v>2264.1739550000002</v>
      </c>
      <c r="AJ13" s="89">
        <f t="shared" si="2"/>
        <v>2823.4559550000004</v>
      </c>
      <c r="AK13" s="118"/>
      <c r="AL13" s="99">
        <f t="shared" si="3"/>
        <v>964.53971249999995</v>
      </c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206.25</v>
      </c>
      <c r="E14" s="67">
        <v>525</v>
      </c>
      <c r="F14" s="67">
        <v>731.25</v>
      </c>
      <c r="G14" s="67">
        <v>78.75</v>
      </c>
      <c r="H14" s="67">
        <v>864.75</v>
      </c>
      <c r="I14" s="67">
        <v>943.5</v>
      </c>
      <c r="J14" s="67">
        <v>0</v>
      </c>
      <c r="K14" s="67">
        <v>108.41240000000001</v>
      </c>
      <c r="L14" s="67">
        <v>108.41240000000001</v>
      </c>
      <c r="M14" s="67"/>
      <c r="N14" s="67"/>
      <c r="O14" s="67">
        <v>0</v>
      </c>
      <c r="P14" s="67"/>
      <c r="Q14" s="67"/>
      <c r="R14" s="67">
        <v>0</v>
      </c>
      <c r="S14" s="67">
        <v>234.96</v>
      </c>
      <c r="T14" s="67">
        <v>91.344000000000008</v>
      </c>
      <c r="U14" s="67">
        <v>326.30400000000003</v>
      </c>
      <c r="V14" s="67">
        <v>0</v>
      </c>
      <c r="W14" s="67">
        <v>365.5</v>
      </c>
      <c r="X14" s="67">
        <v>365.5</v>
      </c>
      <c r="Y14" s="67"/>
      <c r="Z14" s="67"/>
      <c r="AA14" s="67">
        <v>0</v>
      </c>
      <c r="AB14" s="67">
        <v>0</v>
      </c>
      <c r="AC14" s="67">
        <v>215.62324999999993</v>
      </c>
      <c r="AD14" s="67">
        <v>215.62324999999993</v>
      </c>
      <c r="AE14" s="67"/>
      <c r="AF14" s="67"/>
      <c r="AG14" s="67">
        <v>0</v>
      </c>
      <c r="AH14" s="14">
        <f t="shared" si="0"/>
        <v>519.96</v>
      </c>
      <c r="AI14" s="14">
        <f t="shared" si="1"/>
        <v>2170.6296499999999</v>
      </c>
      <c r="AJ14" s="89">
        <f t="shared" si="2"/>
        <v>2690.5896499999999</v>
      </c>
      <c r="AK14" s="118"/>
      <c r="AL14" s="99">
        <f t="shared" si="3"/>
        <v>420.46533749999986</v>
      </c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135</v>
      </c>
      <c r="E15" s="67">
        <v>473.75</v>
      </c>
      <c r="F15" s="67">
        <v>608.75</v>
      </c>
      <c r="G15" s="67">
        <v>74.25</v>
      </c>
      <c r="H15" s="67">
        <v>1282.5</v>
      </c>
      <c r="I15" s="67">
        <v>1356.75</v>
      </c>
      <c r="J15" s="67">
        <v>0</v>
      </c>
      <c r="K15" s="67">
        <v>170.63869999999997</v>
      </c>
      <c r="L15" s="67">
        <v>170.63869999999997</v>
      </c>
      <c r="M15" s="67"/>
      <c r="N15" s="67"/>
      <c r="O15" s="67">
        <v>0</v>
      </c>
      <c r="P15" s="67"/>
      <c r="Q15" s="67"/>
      <c r="R15" s="67">
        <v>0</v>
      </c>
      <c r="S15" s="67">
        <v>264</v>
      </c>
      <c r="T15" s="67">
        <v>190.53936000000002</v>
      </c>
      <c r="U15" s="67">
        <v>454.53935999999999</v>
      </c>
      <c r="V15" s="67">
        <v>0</v>
      </c>
      <c r="W15" s="67">
        <v>289.25</v>
      </c>
      <c r="X15" s="67">
        <v>289.25</v>
      </c>
      <c r="Y15" s="67">
        <v>15.84</v>
      </c>
      <c r="Z15" s="67">
        <v>68.64</v>
      </c>
      <c r="AA15" s="67">
        <v>84.48</v>
      </c>
      <c r="AB15" s="67">
        <v>0</v>
      </c>
      <c r="AC15" s="67">
        <v>483.12924999999967</v>
      </c>
      <c r="AD15" s="67">
        <v>483.12924999999967</v>
      </c>
      <c r="AE15" s="67"/>
      <c r="AF15" s="67"/>
      <c r="AG15" s="67">
        <v>0</v>
      </c>
      <c r="AH15" s="14">
        <f t="shared" si="0"/>
        <v>489.09</v>
      </c>
      <c r="AI15" s="14">
        <f t="shared" si="1"/>
        <v>2958.4473099999996</v>
      </c>
      <c r="AJ15" s="89">
        <f t="shared" si="2"/>
        <v>3447.5373099999997</v>
      </c>
      <c r="AK15" s="118"/>
      <c r="AL15" s="99">
        <f t="shared" si="3"/>
        <v>942.10203749999937</v>
      </c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137.5</v>
      </c>
      <c r="E16" s="67">
        <v>455</v>
      </c>
      <c r="F16" s="67">
        <v>592.5</v>
      </c>
      <c r="G16" s="67">
        <v>30</v>
      </c>
      <c r="H16" s="67">
        <v>1254</v>
      </c>
      <c r="I16" s="67">
        <v>1284</v>
      </c>
      <c r="J16" s="67">
        <v>0</v>
      </c>
      <c r="K16" s="67">
        <v>190.37219999999999</v>
      </c>
      <c r="L16" s="67">
        <v>190.37219999999999</v>
      </c>
      <c r="M16" s="67"/>
      <c r="N16" s="67"/>
      <c r="O16" s="67">
        <v>0</v>
      </c>
      <c r="P16" s="67"/>
      <c r="Q16" s="67"/>
      <c r="R16" s="67">
        <v>0</v>
      </c>
      <c r="S16" s="67">
        <v>285.64800000000002</v>
      </c>
      <c r="T16" s="67">
        <v>338.06999003281408</v>
      </c>
      <c r="U16" s="67">
        <v>623.7179900328141</v>
      </c>
      <c r="V16" s="67">
        <v>0</v>
      </c>
      <c r="W16" s="67">
        <v>195</v>
      </c>
      <c r="X16" s="67">
        <v>195</v>
      </c>
      <c r="Y16" s="67">
        <v>43.031999999999996</v>
      </c>
      <c r="Z16" s="67">
        <v>124.968</v>
      </c>
      <c r="AA16" s="67">
        <v>168</v>
      </c>
      <c r="AB16" s="67">
        <v>0</v>
      </c>
      <c r="AC16" s="67">
        <v>378.01849999999985</v>
      </c>
      <c r="AD16" s="67">
        <v>378.01849999999985</v>
      </c>
      <c r="AE16" s="67">
        <v>0</v>
      </c>
      <c r="AF16" s="67">
        <v>0</v>
      </c>
      <c r="AG16" s="67">
        <v>0</v>
      </c>
      <c r="AH16" s="14">
        <f t="shared" si="0"/>
        <v>496.18</v>
      </c>
      <c r="AI16" s="14">
        <f t="shared" si="1"/>
        <v>2935.4286900328138</v>
      </c>
      <c r="AJ16" s="89">
        <f t="shared" si="2"/>
        <v>3431.6086900328137</v>
      </c>
      <c r="AK16" s="118"/>
      <c r="AL16" s="99">
        <f t="shared" si="3"/>
        <v>737.13607499999966</v>
      </c>
      <c r="AM16" s="99"/>
      <c r="AN16" s="20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137.5</v>
      </c>
      <c r="E17" s="67">
        <v>455</v>
      </c>
      <c r="F17" s="67">
        <v>592.5</v>
      </c>
      <c r="G17" s="67">
        <v>7.5</v>
      </c>
      <c r="H17" s="67">
        <v>1245</v>
      </c>
      <c r="I17" s="67">
        <v>1252.5</v>
      </c>
      <c r="J17" s="67">
        <v>0</v>
      </c>
      <c r="K17" s="67">
        <v>162.94009999999997</v>
      </c>
      <c r="L17" s="67">
        <v>162.94009999999997</v>
      </c>
      <c r="M17" s="67"/>
      <c r="N17" s="67"/>
      <c r="O17" s="67">
        <v>0</v>
      </c>
      <c r="P17" s="67"/>
      <c r="Q17" s="67"/>
      <c r="R17" s="67">
        <v>0</v>
      </c>
      <c r="S17" s="67">
        <v>276.67200000000003</v>
      </c>
      <c r="T17" s="67">
        <v>466.81008000000003</v>
      </c>
      <c r="U17" s="67">
        <v>743.48208</v>
      </c>
      <c r="V17" s="67">
        <v>0</v>
      </c>
      <c r="W17" s="67">
        <v>125.25</v>
      </c>
      <c r="X17" s="67">
        <v>125.25</v>
      </c>
      <c r="Y17" s="67">
        <v>172.66800000000001</v>
      </c>
      <c r="Z17" s="67">
        <v>139.86000000000001</v>
      </c>
      <c r="AA17" s="67">
        <v>312.52800000000002</v>
      </c>
      <c r="AB17" s="67">
        <v>0</v>
      </c>
      <c r="AC17" s="67">
        <v>594.22074999999984</v>
      </c>
      <c r="AD17" s="67">
        <v>594.22074999999984</v>
      </c>
      <c r="AE17" s="67">
        <v>0</v>
      </c>
      <c r="AF17" s="67">
        <v>12.909600000000001</v>
      </c>
      <c r="AG17" s="67">
        <v>12.909600000000001</v>
      </c>
      <c r="AH17" s="14">
        <f t="shared" si="0"/>
        <v>594.34</v>
      </c>
      <c r="AI17" s="14">
        <f t="shared" si="1"/>
        <v>3201.99053</v>
      </c>
      <c r="AJ17" s="89">
        <f t="shared" si="2"/>
        <v>3796.3305300000002</v>
      </c>
      <c r="AK17" s="118"/>
      <c r="AL17" s="99">
        <f t="shared" si="3"/>
        <v>1158.7304624999997</v>
      </c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37.5</v>
      </c>
      <c r="E18" s="67">
        <v>520</v>
      </c>
      <c r="F18" s="67">
        <v>557.5</v>
      </c>
      <c r="G18" s="67">
        <v>2.25</v>
      </c>
      <c r="H18" s="67">
        <v>858.75</v>
      </c>
      <c r="I18" s="67">
        <v>861</v>
      </c>
      <c r="J18" s="67">
        <v>0</v>
      </c>
      <c r="K18" s="67">
        <v>129.99600000000001</v>
      </c>
      <c r="L18" s="67">
        <v>129.99600000000001</v>
      </c>
      <c r="M18" s="67"/>
      <c r="N18" s="67"/>
      <c r="O18" s="67">
        <v>0</v>
      </c>
      <c r="P18" s="67"/>
      <c r="Q18" s="67"/>
      <c r="R18" s="67">
        <v>0</v>
      </c>
      <c r="S18" s="67">
        <v>232.84800000000001</v>
      </c>
      <c r="T18" s="67">
        <v>627.4387680000001</v>
      </c>
      <c r="U18" s="67">
        <v>860.28676800000017</v>
      </c>
      <c r="V18" s="67">
        <v>0</v>
      </c>
      <c r="W18" s="67">
        <v>119.25</v>
      </c>
      <c r="X18" s="67">
        <v>119.25</v>
      </c>
      <c r="Y18" s="67">
        <v>371.06400000000002</v>
      </c>
      <c r="Z18" s="67">
        <v>174.56399999999999</v>
      </c>
      <c r="AA18" s="67">
        <v>545.62800000000004</v>
      </c>
      <c r="AB18" s="67">
        <v>0</v>
      </c>
      <c r="AC18" s="67">
        <v>454.38199999999995</v>
      </c>
      <c r="AD18" s="67">
        <v>454.38199999999995</v>
      </c>
      <c r="AE18" s="67">
        <v>0</v>
      </c>
      <c r="AF18" s="67">
        <v>51.638400000000004</v>
      </c>
      <c r="AG18" s="67">
        <v>51.638400000000004</v>
      </c>
      <c r="AH18" s="14">
        <f t="shared" si="0"/>
        <v>643.66200000000003</v>
      </c>
      <c r="AI18" s="14">
        <f t="shared" si="1"/>
        <v>2936.0191679999998</v>
      </c>
      <c r="AJ18" s="89">
        <f t="shared" si="2"/>
        <v>3579.6811680000001</v>
      </c>
      <c r="AK18" s="118"/>
      <c r="AL18" s="99">
        <f t="shared" si="3"/>
        <v>886.04489999999987</v>
      </c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0</v>
      </c>
      <c r="E19" s="67">
        <v>252.5</v>
      </c>
      <c r="F19" s="67">
        <v>252.5</v>
      </c>
      <c r="G19" s="67">
        <v>6.75</v>
      </c>
      <c r="H19" s="67">
        <v>819</v>
      </c>
      <c r="I19" s="67">
        <v>825.75</v>
      </c>
      <c r="J19" s="67">
        <v>0</v>
      </c>
      <c r="K19" s="67">
        <v>69.411600000000007</v>
      </c>
      <c r="L19" s="67">
        <v>69.411600000000007</v>
      </c>
      <c r="M19" s="67"/>
      <c r="N19" s="67"/>
      <c r="O19" s="67">
        <v>0</v>
      </c>
      <c r="P19" s="67"/>
      <c r="Q19" s="67"/>
      <c r="R19" s="67">
        <v>0</v>
      </c>
      <c r="S19" s="67">
        <v>182.68799999999999</v>
      </c>
      <c r="T19" s="67">
        <v>937.03632000000005</v>
      </c>
      <c r="U19" s="67">
        <v>1119.72432</v>
      </c>
      <c r="V19" s="67">
        <v>0</v>
      </c>
      <c r="W19" s="67">
        <v>33</v>
      </c>
      <c r="X19" s="67">
        <v>33</v>
      </c>
      <c r="Y19" s="67">
        <v>345.00001056000002</v>
      </c>
      <c r="Z19" s="67">
        <v>219.86799999999997</v>
      </c>
      <c r="AA19" s="67">
        <v>564.86801056000002</v>
      </c>
      <c r="AB19" s="67">
        <v>0</v>
      </c>
      <c r="AC19" s="67">
        <v>285.71799999999996</v>
      </c>
      <c r="AD19" s="67">
        <v>285.71799999999996</v>
      </c>
      <c r="AE19" s="67">
        <v>0</v>
      </c>
      <c r="AF19" s="67">
        <v>124.7004</v>
      </c>
      <c r="AG19" s="67">
        <v>124.7004</v>
      </c>
      <c r="AH19" s="14">
        <f t="shared" si="0"/>
        <v>534.43801056000007</v>
      </c>
      <c r="AI19" s="14">
        <f t="shared" si="1"/>
        <v>2741.23432</v>
      </c>
      <c r="AJ19" s="89">
        <f t="shared" si="2"/>
        <v>3275.6723305599999</v>
      </c>
      <c r="AK19" s="118"/>
      <c r="AL19" s="99">
        <f t="shared" si="3"/>
        <v>557.15009999999995</v>
      </c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112.5</v>
      </c>
      <c r="F20" s="67">
        <v>112.5</v>
      </c>
      <c r="G20" s="67">
        <v>1.5</v>
      </c>
      <c r="H20" s="67">
        <v>735.75</v>
      </c>
      <c r="I20" s="67">
        <v>737.25</v>
      </c>
      <c r="J20" s="67">
        <v>0</v>
      </c>
      <c r="K20" s="67">
        <v>84.478799999999993</v>
      </c>
      <c r="L20" s="67">
        <v>84.478799999999993</v>
      </c>
      <c r="M20" s="67">
        <v>98</v>
      </c>
      <c r="N20" s="67">
        <v>132</v>
      </c>
      <c r="O20" s="67">
        <v>230</v>
      </c>
      <c r="P20" s="67"/>
      <c r="Q20" s="67"/>
      <c r="R20" s="67">
        <v>0</v>
      </c>
      <c r="S20" s="67">
        <v>258.72000000000003</v>
      </c>
      <c r="T20" s="67">
        <v>1199.088</v>
      </c>
      <c r="U20" s="67">
        <v>1457.808</v>
      </c>
      <c r="V20" s="67">
        <v>0</v>
      </c>
      <c r="W20" s="67">
        <v>27.52</v>
      </c>
      <c r="X20" s="67">
        <v>27.52</v>
      </c>
      <c r="Y20" s="67">
        <v>260.67600000000004</v>
      </c>
      <c r="Z20" s="67">
        <v>508.52155012224938</v>
      </c>
      <c r="AA20" s="67">
        <v>769.19755012224937</v>
      </c>
      <c r="AB20" s="67">
        <v>0</v>
      </c>
      <c r="AC20" s="67">
        <v>395.15899999999982</v>
      </c>
      <c r="AD20" s="67">
        <v>395.15899999999982</v>
      </c>
      <c r="AE20" s="67">
        <v>0</v>
      </c>
      <c r="AF20" s="67">
        <v>98.881199999999993</v>
      </c>
      <c r="AG20" s="67">
        <v>98.881199999999993</v>
      </c>
      <c r="AH20" s="14">
        <f t="shared" si="0"/>
        <v>618.89600000000007</v>
      </c>
      <c r="AI20" s="14">
        <f t="shared" si="1"/>
        <v>3293.8985501222483</v>
      </c>
      <c r="AJ20" s="89">
        <f t="shared" si="2"/>
        <v>3912.7945501222484</v>
      </c>
      <c r="AK20" s="118"/>
      <c r="AL20" s="99">
        <f t="shared" si="3"/>
        <v>770.56004999999959</v>
      </c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/>
      <c r="E21" s="67"/>
      <c r="F21" s="67">
        <v>0</v>
      </c>
      <c r="G21" s="67">
        <v>0.75</v>
      </c>
      <c r="H21" s="67">
        <v>804.75</v>
      </c>
      <c r="I21" s="67">
        <v>805.5</v>
      </c>
      <c r="J21" s="67">
        <v>0</v>
      </c>
      <c r="K21" s="67">
        <v>37.110200000000006</v>
      </c>
      <c r="L21" s="67">
        <v>37.110200000000006</v>
      </c>
      <c r="M21" s="67">
        <v>117.6</v>
      </c>
      <c r="N21" s="67">
        <v>76.44</v>
      </c>
      <c r="O21" s="67">
        <v>194.04</v>
      </c>
      <c r="P21" s="67"/>
      <c r="Q21" s="67"/>
      <c r="R21" s="67">
        <v>0</v>
      </c>
      <c r="S21" s="67">
        <v>308.88</v>
      </c>
      <c r="T21" s="67">
        <v>1630.1683200000004</v>
      </c>
      <c r="U21" s="67">
        <v>1939.0483200000003</v>
      </c>
      <c r="V21" s="67">
        <v>0</v>
      </c>
      <c r="W21" s="67">
        <v>165</v>
      </c>
      <c r="X21" s="67">
        <v>165</v>
      </c>
      <c r="Y21" s="67">
        <v>258.76499999999999</v>
      </c>
      <c r="Z21" s="67">
        <v>545.9199168704157</v>
      </c>
      <c r="AA21" s="67">
        <v>804.68491687041569</v>
      </c>
      <c r="AB21" s="67">
        <v>0</v>
      </c>
      <c r="AC21" s="67">
        <v>110.39999999999999</v>
      </c>
      <c r="AD21" s="67">
        <v>110.39999999999999</v>
      </c>
      <c r="AE21" s="67">
        <v>0</v>
      </c>
      <c r="AF21" s="67">
        <v>156.9744</v>
      </c>
      <c r="AG21" s="67">
        <v>156.9744</v>
      </c>
      <c r="AH21" s="14">
        <f t="shared" si="0"/>
        <v>685.995</v>
      </c>
      <c r="AI21" s="14">
        <f t="shared" si="1"/>
        <v>3526.7628368704163</v>
      </c>
      <c r="AJ21" s="89">
        <f t="shared" si="2"/>
        <v>4212.7578368704162</v>
      </c>
      <c r="AK21" s="118"/>
      <c r="AL21" s="99">
        <f t="shared" si="3"/>
        <v>215.27999999999997</v>
      </c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/>
      <c r="E22" s="67"/>
      <c r="F22" s="67">
        <v>0</v>
      </c>
      <c r="G22" s="67">
        <v>0.75</v>
      </c>
      <c r="H22" s="67">
        <v>916.5</v>
      </c>
      <c r="I22" s="67">
        <v>917.25</v>
      </c>
      <c r="J22" s="67">
        <v>0</v>
      </c>
      <c r="K22" s="67">
        <v>61.813600000000001</v>
      </c>
      <c r="L22" s="67">
        <v>61.813600000000001</v>
      </c>
      <c r="M22" s="67">
        <v>156.54300480000001</v>
      </c>
      <c r="N22" s="67">
        <v>295.36415999999997</v>
      </c>
      <c r="O22" s="67">
        <v>451.90716479999998</v>
      </c>
      <c r="P22" s="67"/>
      <c r="Q22" s="67"/>
      <c r="R22" s="67">
        <v>0</v>
      </c>
      <c r="S22" s="67">
        <v>266.64</v>
      </c>
      <c r="T22" s="67">
        <v>1596.9767999999999</v>
      </c>
      <c r="U22" s="67">
        <v>1863.6167999999998</v>
      </c>
      <c r="V22" s="67">
        <v>0</v>
      </c>
      <c r="W22" s="67">
        <v>49.68</v>
      </c>
      <c r="X22" s="67">
        <v>49.68</v>
      </c>
      <c r="Y22" s="67">
        <v>198.26663999999997</v>
      </c>
      <c r="Z22" s="67">
        <v>420.75789731051344</v>
      </c>
      <c r="AA22" s="67">
        <v>619.02453731051344</v>
      </c>
      <c r="AB22" s="67">
        <v>0</v>
      </c>
      <c r="AC22" s="67">
        <v>235.63150000000002</v>
      </c>
      <c r="AD22" s="67">
        <v>235.63150000000002</v>
      </c>
      <c r="AE22" s="67">
        <v>0</v>
      </c>
      <c r="AF22" s="67">
        <v>124.7004</v>
      </c>
      <c r="AG22" s="67">
        <v>124.7004</v>
      </c>
      <c r="AH22" s="14">
        <f t="shared" si="0"/>
        <v>622.19964479999999</v>
      </c>
      <c r="AI22" s="14">
        <f t="shared" si="1"/>
        <v>3701.4243573105132</v>
      </c>
      <c r="AJ22" s="89">
        <f t="shared" si="2"/>
        <v>4323.6240021105132</v>
      </c>
      <c r="AK22" s="118"/>
      <c r="AL22" s="99">
        <f t="shared" si="3"/>
        <v>459.481425</v>
      </c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0.75</v>
      </c>
      <c r="H23" s="67">
        <v>843.75</v>
      </c>
      <c r="I23" s="67">
        <v>844.5</v>
      </c>
      <c r="J23" s="67">
        <v>0</v>
      </c>
      <c r="K23" s="67">
        <v>26.9496</v>
      </c>
      <c r="L23" s="67">
        <v>26.9496</v>
      </c>
      <c r="M23" s="67">
        <v>212.45122079999999</v>
      </c>
      <c r="N23" s="67">
        <v>210.9744</v>
      </c>
      <c r="O23" s="67">
        <v>423.42562079999999</v>
      </c>
      <c r="P23" s="67"/>
      <c r="Q23" s="67"/>
      <c r="R23" s="67">
        <v>0</v>
      </c>
      <c r="S23" s="67">
        <v>216.48</v>
      </c>
      <c r="T23" s="67">
        <v>1634.0073600000003</v>
      </c>
      <c r="U23" s="67">
        <v>1850.4873600000003</v>
      </c>
      <c r="V23" s="67">
        <v>0</v>
      </c>
      <c r="W23" s="67">
        <v>16.567999999999998</v>
      </c>
      <c r="X23" s="67">
        <v>16.567999999999998</v>
      </c>
      <c r="Y23" s="67">
        <v>237.64800000000002</v>
      </c>
      <c r="Z23" s="67">
        <v>359.26189203051342</v>
      </c>
      <c r="AA23" s="67">
        <v>596.90989203051345</v>
      </c>
      <c r="AB23" s="67">
        <v>0</v>
      </c>
      <c r="AC23" s="67">
        <v>304.52149999999995</v>
      </c>
      <c r="AD23" s="67">
        <v>304.52149999999995</v>
      </c>
      <c r="AE23" s="67">
        <v>0</v>
      </c>
      <c r="AF23" s="67">
        <v>85.971599999999995</v>
      </c>
      <c r="AG23" s="67">
        <v>85.971599999999995</v>
      </c>
      <c r="AH23" s="14">
        <f t="shared" si="0"/>
        <v>667.32922080000003</v>
      </c>
      <c r="AI23" s="14">
        <f t="shared" si="1"/>
        <v>3482.0043520305139</v>
      </c>
      <c r="AJ23" s="89">
        <f t="shared" si="2"/>
        <v>4149.3335728305137</v>
      </c>
      <c r="AK23" s="118"/>
      <c r="AL23" s="99">
        <f t="shared" si="3"/>
        <v>593.81692499999986</v>
      </c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0.75</v>
      </c>
      <c r="H24" s="67">
        <v>352.5</v>
      </c>
      <c r="I24" s="67">
        <v>353.25</v>
      </c>
      <c r="J24" s="67">
        <v>0</v>
      </c>
      <c r="K24" s="67">
        <v>5.5043999999999995</v>
      </c>
      <c r="L24" s="67">
        <v>5.5043999999999995</v>
      </c>
      <c r="M24" s="67">
        <v>234.81450719999998</v>
      </c>
      <c r="N24" s="67">
        <v>168.77951999999999</v>
      </c>
      <c r="O24" s="67">
        <v>403.59402719999997</v>
      </c>
      <c r="P24" s="67"/>
      <c r="Q24" s="67"/>
      <c r="R24" s="67">
        <v>0</v>
      </c>
      <c r="S24" s="67">
        <v>333.16800000000001</v>
      </c>
      <c r="T24" s="67">
        <v>2344.8876</v>
      </c>
      <c r="U24" s="67">
        <v>2678.0556000000001</v>
      </c>
      <c r="V24" s="67">
        <v>0</v>
      </c>
      <c r="W24" s="67">
        <v>16.567999999999998</v>
      </c>
      <c r="X24" s="67">
        <v>16.567999999999998</v>
      </c>
      <c r="Y24" s="67">
        <v>269.27999999999997</v>
      </c>
      <c r="Z24" s="67">
        <v>452.16637730816626</v>
      </c>
      <c r="AA24" s="67">
        <v>721.44637730816623</v>
      </c>
      <c r="AB24" s="67">
        <v>0</v>
      </c>
      <c r="AC24" s="67">
        <v>385.6064999999997</v>
      </c>
      <c r="AD24" s="67">
        <v>385.6064999999997</v>
      </c>
      <c r="AE24" s="67">
        <v>0</v>
      </c>
      <c r="AF24" s="67">
        <v>53.697600000000001</v>
      </c>
      <c r="AG24" s="67">
        <v>53.697600000000001</v>
      </c>
      <c r="AH24" s="14">
        <f t="shared" si="0"/>
        <v>838.01250719999996</v>
      </c>
      <c r="AI24" s="14">
        <f t="shared" si="1"/>
        <v>3779.7099973081663</v>
      </c>
      <c r="AJ24" s="89">
        <f t="shared" si="2"/>
        <v>4617.7225045081659</v>
      </c>
      <c r="AK24" s="118"/>
      <c r="AL24" s="99">
        <f t="shared" si="3"/>
        <v>751.93267499999945</v>
      </c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0.75</v>
      </c>
      <c r="H25" s="67">
        <v>175</v>
      </c>
      <c r="I25" s="67">
        <v>175.75</v>
      </c>
      <c r="J25" s="67">
        <v>0</v>
      </c>
      <c r="K25" s="67">
        <v>5.6</v>
      </c>
      <c r="L25" s="67">
        <v>5.6</v>
      </c>
      <c r="M25" s="67">
        <v>245.99615039999998</v>
      </c>
      <c r="N25" s="67">
        <v>126.58464000000001</v>
      </c>
      <c r="O25" s="67">
        <v>372.58079039999996</v>
      </c>
      <c r="P25" s="67"/>
      <c r="Q25" s="67"/>
      <c r="R25" s="67">
        <v>0</v>
      </c>
      <c r="S25" s="67">
        <v>258.19200000000001</v>
      </c>
      <c r="T25" s="67">
        <v>2421.91212</v>
      </c>
      <c r="U25" s="67">
        <v>2680.10412</v>
      </c>
      <c r="V25" s="67">
        <v>0</v>
      </c>
      <c r="W25" s="67">
        <v>11</v>
      </c>
      <c r="X25" s="67">
        <v>11</v>
      </c>
      <c r="Y25" s="67">
        <v>224.136</v>
      </c>
      <c r="Z25" s="67">
        <v>384.30506112469442</v>
      </c>
      <c r="AA25" s="67">
        <v>608.44106112469444</v>
      </c>
      <c r="AB25" s="67">
        <v>0</v>
      </c>
      <c r="AC25" s="67">
        <v>641.40700000000004</v>
      </c>
      <c r="AD25" s="67">
        <v>221.75</v>
      </c>
      <c r="AE25" s="67">
        <v>0</v>
      </c>
      <c r="AF25" s="67">
        <v>51.638400000000004</v>
      </c>
      <c r="AG25" s="67">
        <v>51.638400000000004</v>
      </c>
      <c r="AH25" s="14">
        <f t="shared" si="0"/>
        <v>729.07415040000001</v>
      </c>
      <c r="AI25" s="14">
        <f t="shared" si="1"/>
        <v>3817.4472211246944</v>
      </c>
      <c r="AJ25" s="89">
        <f t="shared" si="2"/>
        <v>4546.5213715246946</v>
      </c>
      <c r="AK25" s="118"/>
      <c r="AL25" s="99">
        <f t="shared" si="3"/>
        <v>1250.7436500000001</v>
      </c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250</v>
      </c>
      <c r="N26" s="67">
        <v>189.87696</v>
      </c>
      <c r="O26" s="67">
        <v>439.87696</v>
      </c>
      <c r="P26" s="67"/>
      <c r="Q26" s="67"/>
      <c r="R26" s="67">
        <v>0</v>
      </c>
      <c r="S26" s="67">
        <v>370.65600000000001</v>
      </c>
      <c r="T26" s="67">
        <v>3417.6562676421513</v>
      </c>
      <c r="U26" s="67">
        <v>3788.3122676421513</v>
      </c>
      <c r="V26" s="67">
        <v>0</v>
      </c>
      <c r="W26" s="67">
        <v>0</v>
      </c>
      <c r="X26" s="67">
        <v>0</v>
      </c>
      <c r="Y26" s="67">
        <v>181.96799999999999</v>
      </c>
      <c r="Z26" s="67">
        <v>385.18588000058691</v>
      </c>
      <c r="AA26" s="67">
        <v>567.15388000058692</v>
      </c>
      <c r="AB26" s="67">
        <v>0</v>
      </c>
      <c r="AC26" s="67">
        <v>382.94250000000005</v>
      </c>
      <c r="AD26" s="67">
        <v>382.94250000000005</v>
      </c>
      <c r="AE26" s="67">
        <v>0</v>
      </c>
      <c r="AF26" s="67">
        <v>51.638400000000004</v>
      </c>
      <c r="AG26" s="67">
        <v>51.638400000000004</v>
      </c>
      <c r="AH26" s="14">
        <f t="shared" si="0"/>
        <v>802.62399999999991</v>
      </c>
      <c r="AI26" s="14">
        <f t="shared" si="1"/>
        <v>4427.3000076427379</v>
      </c>
      <c r="AJ26" s="89">
        <f t="shared" si="2"/>
        <v>5229.9240076427377</v>
      </c>
      <c r="AK26" s="118"/>
      <c r="AL26" s="99">
        <f t="shared" si="3"/>
        <v>746.73787500000003</v>
      </c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11.6</v>
      </c>
      <c r="L27" s="67">
        <v>11.6</v>
      </c>
      <c r="M27" s="67">
        <v>150</v>
      </c>
      <c r="N27" s="67">
        <v>84.389759999999995</v>
      </c>
      <c r="O27" s="67">
        <v>234.38976</v>
      </c>
      <c r="P27" s="67"/>
      <c r="Q27" s="67"/>
      <c r="R27" s="67">
        <v>0</v>
      </c>
      <c r="S27" s="67">
        <v>230.208</v>
      </c>
      <c r="T27" s="67">
        <v>3262.6600947807933</v>
      </c>
      <c r="U27" s="67">
        <v>3492.8680947807934</v>
      </c>
      <c r="V27" s="67">
        <v>0</v>
      </c>
      <c r="W27" s="67">
        <v>0</v>
      </c>
      <c r="X27" s="67">
        <v>0</v>
      </c>
      <c r="Y27" s="67">
        <v>212.52</v>
      </c>
      <c r="Z27" s="67">
        <v>420.57940342298303</v>
      </c>
      <c r="AA27" s="67">
        <v>633.09940342298307</v>
      </c>
      <c r="AB27" s="67">
        <v>0</v>
      </c>
      <c r="AC27" s="67">
        <v>123.02825</v>
      </c>
      <c r="AD27" s="67">
        <v>123.02825</v>
      </c>
      <c r="AE27" s="67">
        <v>0</v>
      </c>
      <c r="AF27" s="67">
        <v>51.638400000000004</v>
      </c>
      <c r="AG27" s="67">
        <v>51.638400000000004</v>
      </c>
      <c r="AH27" s="14">
        <f t="shared" si="0"/>
        <v>592.72799999999995</v>
      </c>
      <c r="AI27" s="14">
        <f t="shared" si="1"/>
        <v>3953.8959082037759</v>
      </c>
      <c r="AJ27" s="89">
        <f t="shared" si="2"/>
        <v>4546.6239082037755</v>
      </c>
      <c r="AK27" s="118"/>
      <c r="AL27" s="99">
        <f t="shared" si="3"/>
        <v>239.90508750000001</v>
      </c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6</v>
      </c>
      <c r="L28" s="67">
        <v>6</v>
      </c>
      <c r="M28" s="67">
        <v>120</v>
      </c>
      <c r="N28" s="67">
        <v>105.4872</v>
      </c>
      <c r="O28" s="67">
        <v>225.4872</v>
      </c>
      <c r="P28" s="67"/>
      <c r="Q28" s="67"/>
      <c r="R28" s="67">
        <v>0</v>
      </c>
      <c r="S28" s="67">
        <v>193.24799999999999</v>
      </c>
      <c r="T28" s="67">
        <v>3799.6126139130438</v>
      </c>
      <c r="U28" s="67">
        <v>3992.8606139130438</v>
      </c>
      <c r="V28" s="67">
        <v>0</v>
      </c>
      <c r="W28" s="67">
        <v>0</v>
      </c>
      <c r="X28" s="67">
        <v>0</v>
      </c>
      <c r="Y28" s="67">
        <v>220.43736000000001</v>
      </c>
      <c r="Z28" s="67">
        <v>494.07239061124704</v>
      </c>
      <c r="AA28" s="67">
        <v>714.509750611247</v>
      </c>
      <c r="AB28" s="67">
        <v>0</v>
      </c>
      <c r="AC28" s="67">
        <v>408.82299999999981</v>
      </c>
      <c r="AD28" s="67">
        <v>408.82299999999981</v>
      </c>
      <c r="AE28" s="67">
        <v>0</v>
      </c>
      <c r="AF28" s="67">
        <v>51.638400000000004</v>
      </c>
      <c r="AG28" s="67">
        <v>51.638400000000004</v>
      </c>
      <c r="AH28" s="14">
        <f t="shared" si="0"/>
        <v>533.68535999999995</v>
      </c>
      <c r="AI28" s="14">
        <f t="shared" si="1"/>
        <v>4865.6336045242897</v>
      </c>
      <c r="AJ28" s="89">
        <f t="shared" si="2"/>
        <v>5399.3189645242892</v>
      </c>
      <c r="AK28" s="118"/>
      <c r="AL28" s="99">
        <f t="shared" si="3"/>
        <v>797.20484999999962</v>
      </c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24</v>
      </c>
      <c r="L29" s="67">
        <v>24</v>
      </c>
      <c r="M29" s="67">
        <v>100</v>
      </c>
      <c r="N29" s="67">
        <v>253.16928000000001</v>
      </c>
      <c r="O29" s="67">
        <v>353.16928000000001</v>
      </c>
      <c r="P29" s="67"/>
      <c r="Q29" s="67"/>
      <c r="R29" s="67">
        <v>0</v>
      </c>
      <c r="S29" s="67">
        <v>156.28800000000001</v>
      </c>
      <c r="T29" s="67">
        <v>3229.6463791304345</v>
      </c>
      <c r="U29" s="67">
        <v>3385.9343791304345</v>
      </c>
      <c r="V29" s="67"/>
      <c r="W29" s="67"/>
      <c r="X29" s="67">
        <v>0</v>
      </c>
      <c r="Y29" s="67">
        <v>401.25900000000001</v>
      </c>
      <c r="Z29" s="67">
        <v>394.61278014611247</v>
      </c>
      <c r="AA29" s="67">
        <v>795.87178014611254</v>
      </c>
      <c r="AB29" s="67">
        <v>0</v>
      </c>
      <c r="AC29" s="67">
        <v>256.39541750000001</v>
      </c>
      <c r="AD29" s="67">
        <v>256.39541750000001</v>
      </c>
      <c r="AE29" s="67">
        <v>0</v>
      </c>
      <c r="AF29" s="67"/>
      <c r="AG29" s="67">
        <v>0</v>
      </c>
      <c r="AH29" s="14">
        <f t="shared" si="0"/>
        <v>657.54700000000003</v>
      </c>
      <c r="AI29" s="14">
        <f t="shared" si="1"/>
        <v>4157.8238567765475</v>
      </c>
      <c r="AJ29" s="89">
        <f t="shared" si="2"/>
        <v>4815.370856776548</v>
      </c>
      <c r="AK29" s="118"/>
      <c r="AL29" s="99">
        <f t="shared" si="3"/>
        <v>499.971064125</v>
      </c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17.600187500000001</v>
      </c>
      <c r="L30" s="67">
        <v>17.600187500000001</v>
      </c>
      <c r="M30" s="67">
        <v>90</v>
      </c>
      <c r="N30" s="67">
        <v>253.16928000000001</v>
      </c>
      <c r="O30" s="67">
        <v>343.16928000000001</v>
      </c>
      <c r="P30" s="67"/>
      <c r="Q30" s="67"/>
      <c r="R30" s="67">
        <v>0</v>
      </c>
      <c r="S30" s="67">
        <v>92.4</v>
      </c>
      <c r="T30" s="67">
        <v>2676.5327791304348</v>
      </c>
      <c r="U30" s="67">
        <v>2768.9327791304349</v>
      </c>
      <c r="V30" s="67"/>
      <c r="W30" s="67"/>
      <c r="X30" s="67">
        <v>0</v>
      </c>
      <c r="Y30" s="67">
        <v>240.50399999999999</v>
      </c>
      <c r="Z30" s="67">
        <v>326.97499999999997</v>
      </c>
      <c r="AA30" s="67">
        <v>567.47899999999993</v>
      </c>
      <c r="AB30" s="67">
        <v>0</v>
      </c>
      <c r="AC30" s="67">
        <v>493.24969249999987</v>
      </c>
      <c r="AD30" s="67">
        <v>493.24969249999987</v>
      </c>
      <c r="AE30" s="67">
        <v>0</v>
      </c>
      <c r="AF30" s="67"/>
      <c r="AG30" s="67">
        <v>0</v>
      </c>
      <c r="AH30" s="14">
        <f t="shared" si="0"/>
        <v>422.904</v>
      </c>
      <c r="AI30" s="14">
        <f t="shared" si="1"/>
        <v>3767.5269391304346</v>
      </c>
      <c r="AJ30" s="89">
        <f t="shared" si="2"/>
        <v>4190.4309391304341</v>
      </c>
      <c r="AK30" s="118"/>
      <c r="AL30" s="99">
        <f t="shared" si="3"/>
        <v>961.83690037499969</v>
      </c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30</v>
      </c>
      <c r="L31" s="67">
        <v>30</v>
      </c>
      <c r="M31" s="67">
        <v>75</v>
      </c>
      <c r="N31" s="67">
        <v>295.36415999999997</v>
      </c>
      <c r="O31" s="67">
        <v>370.36415999999997</v>
      </c>
      <c r="P31" s="67"/>
      <c r="Q31" s="67"/>
      <c r="R31" s="67">
        <v>0</v>
      </c>
      <c r="S31" s="67">
        <v>312.57600000000002</v>
      </c>
      <c r="T31" s="67">
        <v>2995.7033843478262</v>
      </c>
      <c r="U31" s="67">
        <v>3308.2793843478262</v>
      </c>
      <c r="V31" s="67"/>
      <c r="W31" s="67"/>
      <c r="X31" s="67">
        <v>0</v>
      </c>
      <c r="Y31" s="67">
        <v>177.40799999999999</v>
      </c>
      <c r="Z31" s="67">
        <v>284.08700000000005</v>
      </c>
      <c r="AA31" s="67">
        <v>461.495</v>
      </c>
      <c r="AB31" s="67">
        <v>0</v>
      </c>
      <c r="AC31" s="67">
        <v>465.72099999999983</v>
      </c>
      <c r="AD31" s="67">
        <v>465.72099999999983</v>
      </c>
      <c r="AE31" s="67">
        <v>0</v>
      </c>
      <c r="AF31" s="67"/>
      <c r="AG31" s="67">
        <v>0</v>
      </c>
      <c r="AH31" s="14">
        <f t="shared" si="0"/>
        <v>564.98400000000004</v>
      </c>
      <c r="AI31" s="14">
        <f t="shared" si="1"/>
        <v>4070.8755443478262</v>
      </c>
      <c r="AJ31" s="89">
        <f t="shared" si="2"/>
        <v>4635.8595443478262</v>
      </c>
      <c r="AK31" s="118"/>
      <c r="AL31" s="99">
        <f t="shared" si="3"/>
        <v>908.15594999999962</v>
      </c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21.759999999999998</v>
      </c>
      <c r="L32" s="67">
        <v>21.759999999999998</v>
      </c>
      <c r="M32" s="67">
        <v>10</v>
      </c>
      <c r="N32" s="67">
        <v>316.46159999999998</v>
      </c>
      <c r="O32" s="67">
        <v>326.46159999999998</v>
      </c>
      <c r="P32" s="67"/>
      <c r="Q32" s="67"/>
      <c r="R32" s="67">
        <v>0</v>
      </c>
      <c r="S32" s="67">
        <v>201.16800000000001</v>
      </c>
      <c r="T32" s="67">
        <v>2045.0998207433629</v>
      </c>
      <c r="U32" s="67">
        <v>2246.2678207433628</v>
      </c>
      <c r="V32" s="67"/>
      <c r="W32" s="67"/>
      <c r="X32" s="67">
        <v>0</v>
      </c>
      <c r="Y32" s="67">
        <v>234.43199999999999</v>
      </c>
      <c r="Z32" s="67">
        <v>309.81500528000004</v>
      </c>
      <c r="AA32" s="67">
        <v>544.24700528000005</v>
      </c>
      <c r="AB32" s="67">
        <v>0</v>
      </c>
      <c r="AC32" s="67">
        <v>224.75056999999995</v>
      </c>
      <c r="AD32" s="67">
        <v>224.75056999999995</v>
      </c>
      <c r="AE32" s="67">
        <v>0</v>
      </c>
      <c r="AF32" s="67"/>
      <c r="AG32" s="67">
        <v>0</v>
      </c>
      <c r="AH32" s="14">
        <f t="shared" si="0"/>
        <v>445.6</v>
      </c>
      <c r="AI32" s="14">
        <f t="shared" si="1"/>
        <v>2917.8869960233633</v>
      </c>
      <c r="AJ32" s="89">
        <f t="shared" si="2"/>
        <v>3363.4869960233632</v>
      </c>
      <c r="AK32" s="118"/>
      <c r="AL32" s="99">
        <f t="shared" si="3"/>
        <v>438.26361149999991</v>
      </c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20.34</v>
      </c>
      <c r="L33" s="67">
        <v>20.34</v>
      </c>
      <c r="M33" s="67">
        <v>5</v>
      </c>
      <c r="N33" s="67">
        <v>400.85136</v>
      </c>
      <c r="O33" s="67">
        <v>405.85136</v>
      </c>
      <c r="P33" s="67"/>
      <c r="Q33" s="67"/>
      <c r="R33" s="67">
        <v>0</v>
      </c>
      <c r="S33" s="67">
        <v>184.8</v>
      </c>
      <c r="T33" s="67">
        <v>1833.0150386086959</v>
      </c>
      <c r="U33" s="67">
        <v>2017.8150386086959</v>
      </c>
      <c r="V33" s="67"/>
      <c r="W33" s="67"/>
      <c r="X33" s="67">
        <v>0</v>
      </c>
      <c r="Y33" s="67">
        <v>237.82900000000001</v>
      </c>
      <c r="Z33" s="67">
        <v>341.87573838630806</v>
      </c>
      <c r="AA33" s="67">
        <v>579.70473838630801</v>
      </c>
      <c r="AB33" s="67">
        <v>0</v>
      </c>
      <c r="AC33" s="67">
        <v>239.80424999999997</v>
      </c>
      <c r="AD33" s="67">
        <v>239.80424999999997</v>
      </c>
      <c r="AE33" s="67">
        <v>0</v>
      </c>
      <c r="AF33" s="67"/>
      <c r="AG33" s="67">
        <v>0</v>
      </c>
      <c r="AH33" s="14">
        <f t="shared" si="0"/>
        <v>427.62900000000002</v>
      </c>
      <c r="AI33" s="14">
        <f t="shared" si="1"/>
        <v>2835.8863869950042</v>
      </c>
      <c r="AJ33" s="89">
        <f t="shared" si="2"/>
        <v>3263.5153869950041</v>
      </c>
      <c r="AK33" s="118"/>
      <c r="AL33" s="99">
        <f t="shared" si="3"/>
        <v>467.61828749999995</v>
      </c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54.560000000000009</v>
      </c>
      <c r="L34" s="67">
        <v>54.560000000000009</v>
      </c>
      <c r="M34" s="67">
        <v>5</v>
      </c>
      <c r="N34" s="67">
        <v>443.0462399999999</v>
      </c>
      <c r="O34" s="67">
        <v>448.0462399999999</v>
      </c>
      <c r="P34" s="67"/>
      <c r="Q34" s="67"/>
      <c r="R34" s="67">
        <v>0</v>
      </c>
      <c r="S34" s="67">
        <v>132.52799999999999</v>
      </c>
      <c r="T34" s="67">
        <v>1715.3400000000001</v>
      </c>
      <c r="U34" s="67">
        <v>1847.8680000000002</v>
      </c>
      <c r="V34" s="67"/>
      <c r="W34" s="67"/>
      <c r="X34" s="67">
        <v>0</v>
      </c>
      <c r="Y34" s="67">
        <v>194.56800000000001</v>
      </c>
      <c r="Z34" s="67">
        <v>277.334</v>
      </c>
      <c r="AA34" s="67">
        <v>471.90200000000004</v>
      </c>
      <c r="AB34" s="67">
        <v>0</v>
      </c>
      <c r="AC34" s="67">
        <v>270.76524999999998</v>
      </c>
      <c r="AD34" s="67">
        <v>270.76524999999998</v>
      </c>
      <c r="AE34" s="67">
        <v>0</v>
      </c>
      <c r="AF34" s="67"/>
      <c r="AG34" s="67">
        <v>0</v>
      </c>
      <c r="AH34" s="14">
        <f t="shared" si="0"/>
        <v>332.096</v>
      </c>
      <c r="AI34" s="14">
        <f t="shared" si="1"/>
        <v>2761.04549</v>
      </c>
      <c r="AJ34" s="89">
        <f t="shared" si="2"/>
        <v>3093.14149</v>
      </c>
      <c r="AK34" s="118"/>
      <c r="AL34" s="99">
        <f t="shared" si="3"/>
        <v>527.99223749999999</v>
      </c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26.88</v>
      </c>
      <c r="L35" s="67">
        <v>26.88</v>
      </c>
      <c r="M35" s="67">
        <v>5</v>
      </c>
      <c r="N35" s="67">
        <v>464.1436799999999</v>
      </c>
      <c r="O35" s="67">
        <v>469.1436799999999</v>
      </c>
      <c r="P35" s="67"/>
      <c r="Q35" s="67"/>
      <c r="R35" s="67">
        <v>0</v>
      </c>
      <c r="S35" s="67">
        <v>135.16800000000001</v>
      </c>
      <c r="T35" s="67">
        <v>1943.1561600000005</v>
      </c>
      <c r="U35" s="67">
        <v>2078.3241600000006</v>
      </c>
      <c r="V35" s="67"/>
      <c r="W35" s="67"/>
      <c r="X35" s="67">
        <v>0</v>
      </c>
      <c r="Y35" s="67">
        <v>310.72699999999998</v>
      </c>
      <c r="Z35" s="67">
        <v>199.482</v>
      </c>
      <c r="AA35" s="67">
        <v>510.20899999999995</v>
      </c>
      <c r="AB35" s="67">
        <v>0</v>
      </c>
      <c r="AC35" s="67">
        <v>145.285</v>
      </c>
      <c r="AD35" s="67">
        <v>145.285</v>
      </c>
      <c r="AE35" s="67">
        <v>0</v>
      </c>
      <c r="AF35" s="67"/>
      <c r="AG35" s="67">
        <v>0</v>
      </c>
      <c r="AH35" s="14">
        <f t="shared" si="0"/>
        <v>450.89499999999998</v>
      </c>
      <c r="AI35" s="14">
        <f t="shared" si="1"/>
        <v>2778.9468400000001</v>
      </c>
      <c r="AJ35" s="89">
        <f t="shared" si="2"/>
        <v>3229.84184</v>
      </c>
      <c r="AK35" s="118"/>
      <c r="AL35" s="99">
        <f t="shared" si="3"/>
        <v>283.30574999999999</v>
      </c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77.180215000000004</v>
      </c>
      <c r="L36" s="67">
        <v>77.180215000000004</v>
      </c>
      <c r="M36" s="67">
        <v>5</v>
      </c>
      <c r="N36" s="67">
        <v>548.53343999999993</v>
      </c>
      <c r="O36" s="67">
        <v>553.53343999999993</v>
      </c>
      <c r="P36" s="67"/>
      <c r="Q36" s="67"/>
      <c r="R36" s="67">
        <v>0</v>
      </c>
      <c r="S36" s="67">
        <v>113.52</v>
      </c>
      <c r="T36" s="67">
        <v>2234.347632</v>
      </c>
      <c r="U36" s="67">
        <v>2347.867632</v>
      </c>
      <c r="V36" s="67"/>
      <c r="W36" s="67"/>
      <c r="X36" s="67">
        <v>0</v>
      </c>
      <c r="Y36" s="67">
        <v>308.82853056234723</v>
      </c>
      <c r="Z36" s="67">
        <v>237.61799999999997</v>
      </c>
      <c r="AA36" s="67">
        <v>546.44653056234722</v>
      </c>
      <c r="AB36" s="67">
        <v>0</v>
      </c>
      <c r="AC36" s="67">
        <v>145.81224999999998</v>
      </c>
      <c r="AD36" s="67">
        <v>145.81224999999998</v>
      </c>
      <c r="AE36" s="67">
        <v>0</v>
      </c>
      <c r="AF36" s="67"/>
      <c r="AG36" s="67">
        <v>0</v>
      </c>
      <c r="AH36" s="14">
        <f t="shared" si="0"/>
        <v>427.34853056234721</v>
      </c>
      <c r="AI36" s="14">
        <f t="shared" si="1"/>
        <v>3243.4915369999999</v>
      </c>
      <c r="AJ36" s="89">
        <f t="shared" si="2"/>
        <v>3670.840067562347</v>
      </c>
      <c r="AK36" s="118"/>
      <c r="AL36" s="99">
        <f t="shared" si="3"/>
        <v>284.33388749999995</v>
      </c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31.200000000000003</v>
      </c>
      <c r="L37" s="67">
        <v>31.200000000000003</v>
      </c>
      <c r="M37" s="67">
        <v>5</v>
      </c>
      <c r="N37" s="67">
        <v>527.43600000000004</v>
      </c>
      <c r="O37" s="67">
        <v>532.43600000000004</v>
      </c>
      <c r="P37" s="67"/>
      <c r="Q37" s="67"/>
      <c r="R37" s="67">
        <v>0</v>
      </c>
      <c r="S37" s="67">
        <v>116.16</v>
      </c>
      <c r="T37" s="67">
        <v>2392.3521599999999</v>
      </c>
      <c r="U37" s="67">
        <v>2508.5121599999998</v>
      </c>
      <c r="V37" s="67">
        <v>0</v>
      </c>
      <c r="W37" s="67">
        <v>0</v>
      </c>
      <c r="X37" s="67">
        <v>0</v>
      </c>
      <c r="Y37" s="67">
        <v>173.21906112469438</v>
      </c>
      <c r="Z37" s="67">
        <v>319.44940953545233</v>
      </c>
      <c r="AA37" s="67">
        <v>492.66847066014668</v>
      </c>
      <c r="AB37" s="67">
        <v>0</v>
      </c>
      <c r="AC37" s="67">
        <v>191.50879999999992</v>
      </c>
      <c r="AD37" s="67">
        <v>191.50879999999992</v>
      </c>
      <c r="AE37" s="67">
        <v>0</v>
      </c>
      <c r="AF37" s="67"/>
      <c r="AG37" s="67">
        <v>0</v>
      </c>
      <c r="AH37" s="14">
        <f t="shared" si="0"/>
        <v>294.37906112469437</v>
      </c>
      <c r="AI37" s="14">
        <f t="shared" si="1"/>
        <v>3461.946369535452</v>
      </c>
      <c r="AJ37" s="89">
        <f t="shared" si="2"/>
        <v>3756.3254306601466</v>
      </c>
      <c r="AK37" s="118"/>
      <c r="AL37" s="99">
        <f t="shared" si="3"/>
        <v>373.44215999999983</v>
      </c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97.694749999999971</v>
      </c>
      <c r="L38" s="67">
        <v>97.694749999999971</v>
      </c>
      <c r="M38" s="67">
        <v>5</v>
      </c>
      <c r="N38" s="67">
        <v>464.1436799999999</v>
      </c>
      <c r="O38" s="67">
        <v>469.1436799999999</v>
      </c>
      <c r="P38" s="67"/>
      <c r="Q38" s="67"/>
      <c r="R38" s="67">
        <v>0</v>
      </c>
      <c r="S38" s="67">
        <v>60.72</v>
      </c>
      <c r="T38" s="67">
        <v>2125.88112</v>
      </c>
      <c r="U38" s="67">
        <v>2186.6011199999998</v>
      </c>
      <c r="V38" s="67">
        <v>0</v>
      </c>
      <c r="W38" s="67">
        <v>0</v>
      </c>
      <c r="X38" s="67">
        <v>0</v>
      </c>
      <c r="Y38" s="67">
        <v>139.91999999999999</v>
      </c>
      <c r="Z38" s="67">
        <v>336.25456968215161</v>
      </c>
      <c r="AA38" s="67">
        <v>476.17456968215163</v>
      </c>
      <c r="AB38" s="67">
        <v>0</v>
      </c>
      <c r="AC38" s="67">
        <v>180.83574999999996</v>
      </c>
      <c r="AD38" s="67">
        <v>180.83574999999996</v>
      </c>
      <c r="AE38" s="67">
        <v>0</v>
      </c>
      <c r="AF38" s="67"/>
      <c r="AG38" s="67">
        <v>0</v>
      </c>
      <c r="AH38" s="14">
        <f t="shared" si="0"/>
        <v>205.64</v>
      </c>
      <c r="AI38" s="14">
        <f t="shared" si="1"/>
        <v>3204.8098696821517</v>
      </c>
      <c r="AJ38" s="89">
        <f t="shared" si="2"/>
        <v>3410.4498696821515</v>
      </c>
      <c r="AK38" s="118"/>
      <c r="AL38" s="99">
        <f t="shared" si="3"/>
        <v>352.62971249999993</v>
      </c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188.1456</v>
      </c>
      <c r="L39" s="67">
        <v>188.1456</v>
      </c>
      <c r="M39" s="67">
        <v>5</v>
      </c>
      <c r="N39" s="67">
        <v>506.33856000000003</v>
      </c>
      <c r="O39" s="67">
        <v>511.33856000000003</v>
      </c>
      <c r="P39" s="67"/>
      <c r="Q39" s="67"/>
      <c r="R39" s="67">
        <v>0</v>
      </c>
      <c r="S39" s="67">
        <v>118.8</v>
      </c>
      <c r="T39" s="67">
        <v>1890.38256</v>
      </c>
      <c r="U39" s="67">
        <v>2009.18256</v>
      </c>
      <c r="V39" s="67">
        <v>0</v>
      </c>
      <c r="W39" s="67">
        <v>0</v>
      </c>
      <c r="X39" s="67">
        <v>0</v>
      </c>
      <c r="Y39" s="67">
        <v>118.536</v>
      </c>
      <c r="Z39" s="67">
        <v>372.73544376528122</v>
      </c>
      <c r="AA39" s="67">
        <v>491.27144376528122</v>
      </c>
      <c r="AB39" s="67">
        <v>0</v>
      </c>
      <c r="AC39" s="67">
        <v>330.25</v>
      </c>
      <c r="AD39" s="67">
        <v>330.25</v>
      </c>
      <c r="AE39" s="67">
        <v>0</v>
      </c>
      <c r="AF39" s="67"/>
      <c r="AG39" s="67">
        <v>0</v>
      </c>
      <c r="AH39" s="14">
        <f t="shared" si="0"/>
        <v>242.33600000000001</v>
      </c>
      <c r="AI39" s="14">
        <f t="shared" si="1"/>
        <v>3287.8521637652811</v>
      </c>
      <c r="AJ39" s="89">
        <f t="shared" si="2"/>
        <v>3530.1881637652814</v>
      </c>
      <c r="AK39" s="118"/>
      <c r="AL39" s="99">
        <f t="shared" si="3"/>
        <v>643.98749999999995</v>
      </c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47</v>
      </c>
      <c r="E40" s="67">
        <v>0</v>
      </c>
      <c r="F40" s="67">
        <v>47</v>
      </c>
      <c r="G40" s="67"/>
      <c r="H40" s="67"/>
      <c r="I40" s="67">
        <v>0</v>
      </c>
      <c r="J40" s="67">
        <v>0</v>
      </c>
      <c r="K40" s="67">
        <v>219.38</v>
      </c>
      <c r="L40" s="67">
        <v>219.38</v>
      </c>
      <c r="M40" s="67">
        <v>5</v>
      </c>
      <c r="N40" s="67">
        <v>506.33856000000003</v>
      </c>
      <c r="O40" s="67">
        <v>511.33856000000003</v>
      </c>
      <c r="P40" s="67"/>
      <c r="Q40" s="67"/>
      <c r="R40" s="67">
        <v>0</v>
      </c>
      <c r="S40" s="67">
        <v>36.96</v>
      </c>
      <c r="T40" s="67">
        <v>1899.9182400000002</v>
      </c>
      <c r="U40" s="67">
        <v>1936.8782400000002</v>
      </c>
      <c r="V40" s="67">
        <v>0</v>
      </c>
      <c r="W40" s="67">
        <v>0</v>
      </c>
      <c r="X40" s="67">
        <v>0</v>
      </c>
      <c r="Y40" s="67">
        <v>161.83000000000001</v>
      </c>
      <c r="Z40" s="67">
        <v>313.13797188264056</v>
      </c>
      <c r="AA40" s="67">
        <v>474.96797188264054</v>
      </c>
      <c r="AB40" s="67">
        <v>0</v>
      </c>
      <c r="AC40" s="67">
        <v>84.5</v>
      </c>
      <c r="AD40" s="67">
        <v>84.5</v>
      </c>
      <c r="AE40" s="67">
        <v>0</v>
      </c>
      <c r="AF40" s="67"/>
      <c r="AG40" s="67">
        <v>0</v>
      </c>
      <c r="AH40" s="14">
        <f t="shared" si="0"/>
        <v>250.79000000000002</v>
      </c>
      <c r="AI40" s="14">
        <f t="shared" si="1"/>
        <v>3023.2747718826408</v>
      </c>
      <c r="AJ40" s="89">
        <f t="shared" si="2"/>
        <v>3274.0647718826408</v>
      </c>
      <c r="AK40" s="118"/>
      <c r="AL40" s="99">
        <f t="shared" si="3"/>
        <v>164.77500000000001</v>
      </c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117.5</v>
      </c>
      <c r="E41" s="67">
        <v>0</v>
      </c>
      <c r="F41" s="67">
        <v>117.5</v>
      </c>
      <c r="G41" s="67"/>
      <c r="H41" s="67"/>
      <c r="I41" s="67">
        <v>0</v>
      </c>
      <c r="J41" s="67">
        <v>0</v>
      </c>
      <c r="K41" s="67">
        <v>355.36241000000001</v>
      </c>
      <c r="L41" s="67">
        <v>355.36241000000001</v>
      </c>
      <c r="M41" s="67">
        <v>5</v>
      </c>
      <c r="N41" s="67">
        <v>443.0462399999999</v>
      </c>
      <c r="O41" s="67">
        <v>448.0462399999999</v>
      </c>
      <c r="P41" s="67"/>
      <c r="Q41" s="67"/>
      <c r="R41" s="67">
        <v>0</v>
      </c>
      <c r="S41" s="67">
        <v>31.68</v>
      </c>
      <c r="T41" s="67">
        <v>1794.6561600000002</v>
      </c>
      <c r="U41" s="67">
        <v>1826.3361600000003</v>
      </c>
      <c r="V41" s="67">
        <v>0</v>
      </c>
      <c r="W41" s="67">
        <v>10.928000000000001</v>
      </c>
      <c r="X41" s="67">
        <v>10.928000000000001</v>
      </c>
      <c r="Y41" s="67">
        <v>82.884</v>
      </c>
      <c r="Z41" s="67">
        <v>320.56814792176033</v>
      </c>
      <c r="AA41" s="67">
        <v>403.45214792176034</v>
      </c>
      <c r="AB41" s="67">
        <v>0</v>
      </c>
      <c r="AC41" s="67">
        <v>236.5</v>
      </c>
      <c r="AD41" s="67">
        <v>236.5</v>
      </c>
      <c r="AE41" s="67">
        <v>0</v>
      </c>
      <c r="AF41" s="67"/>
      <c r="AG41" s="67">
        <v>0</v>
      </c>
      <c r="AH41" s="14">
        <f t="shared" si="0"/>
        <v>237.06400000000002</v>
      </c>
      <c r="AI41" s="14">
        <f t="shared" si="1"/>
        <v>3161.0609579217598</v>
      </c>
      <c r="AJ41" s="89">
        <f t="shared" si="2"/>
        <v>3398.1249579217597</v>
      </c>
      <c r="AK41" s="118"/>
      <c r="AL41" s="99">
        <f t="shared" si="3"/>
        <v>461.17500000000001</v>
      </c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97.75</v>
      </c>
      <c r="E42" s="67">
        <v>0</v>
      </c>
      <c r="F42" s="67">
        <v>97.75</v>
      </c>
      <c r="G42" s="67"/>
      <c r="H42" s="67"/>
      <c r="I42" s="67">
        <v>0</v>
      </c>
      <c r="J42" s="67">
        <v>0</v>
      </c>
      <c r="K42" s="67">
        <v>554.34059999999999</v>
      </c>
      <c r="L42" s="67">
        <v>554.34059999999999</v>
      </c>
      <c r="M42" s="67">
        <v>5</v>
      </c>
      <c r="N42" s="67">
        <v>379.75391999999999</v>
      </c>
      <c r="O42" s="67">
        <v>384.75391999999999</v>
      </c>
      <c r="P42" s="67"/>
      <c r="Q42" s="67"/>
      <c r="R42" s="67">
        <v>0</v>
      </c>
      <c r="S42" s="67">
        <v>26.4</v>
      </c>
      <c r="T42" s="67">
        <v>1378.8433043478265</v>
      </c>
      <c r="U42" s="67">
        <v>1405.2433043478266</v>
      </c>
      <c r="V42" s="67">
        <v>0</v>
      </c>
      <c r="W42" s="67">
        <v>40.737250000000003</v>
      </c>
      <c r="X42" s="67">
        <v>40.737250000000003</v>
      </c>
      <c r="Y42" s="67">
        <v>59.944000000000003</v>
      </c>
      <c r="Z42" s="67">
        <v>191.59</v>
      </c>
      <c r="AA42" s="67">
        <v>251.53399999999999</v>
      </c>
      <c r="AB42" s="67">
        <v>0</v>
      </c>
      <c r="AC42" s="67">
        <v>149.75</v>
      </c>
      <c r="AD42" s="67">
        <v>149.75</v>
      </c>
      <c r="AE42" s="67">
        <v>0</v>
      </c>
      <c r="AF42" s="67"/>
      <c r="AG42" s="67">
        <v>0</v>
      </c>
      <c r="AH42" s="14">
        <f t="shared" si="0"/>
        <v>189.09399999999999</v>
      </c>
      <c r="AI42" s="14">
        <f t="shared" si="1"/>
        <v>2695.0150743478266</v>
      </c>
      <c r="AJ42" s="89">
        <f t="shared" si="2"/>
        <v>2884.1090743478267</v>
      </c>
      <c r="AK42" s="118"/>
      <c r="AL42" s="99">
        <f t="shared" si="3"/>
        <v>292.01249999999999</v>
      </c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301</v>
      </c>
      <c r="E43" s="67">
        <v>0</v>
      </c>
      <c r="F43" s="67">
        <v>301</v>
      </c>
      <c r="G43" s="67"/>
      <c r="H43" s="67"/>
      <c r="I43" s="67">
        <v>0</v>
      </c>
      <c r="J43" s="67">
        <v>0</v>
      </c>
      <c r="K43" s="74">
        <v>515.59489999999983</v>
      </c>
      <c r="L43" s="67">
        <v>515.59489999999983</v>
      </c>
      <c r="M43" s="67">
        <v>5</v>
      </c>
      <c r="N43" s="67">
        <v>274.26671999999996</v>
      </c>
      <c r="O43" s="67">
        <v>279.26671999999996</v>
      </c>
      <c r="P43" s="67"/>
      <c r="Q43" s="67"/>
      <c r="R43" s="67">
        <v>0</v>
      </c>
      <c r="S43" s="67">
        <v>10.56</v>
      </c>
      <c r="T43" s="67">
        <v>678.97948799999995</v>
      </c>
      <c r="U43" s="67">
        <v>689.53948799999989</v>
      </c>
      <c r="V43" s="67">
        <v>0</v>
      </c>
      <c r="W43" s="67">
        <v>243.33249999999995</v>
      </c>
      <c r="X43" s="67">
        <v>243.33249999999995</v>
      </c>
      <c r="Y43" s="67">
        <v>7.92</v>
      </c>
      <c r="Z43" s="67">
        <v>66.668000000000006</v>
      </c>
      <c r="AA43" s="67">
        <v>74.588000000000008</v>
      </c>
      <c r="AB43" s="67">
        <v>0</v>
      </c>
      <c r="AC43" s="67">
        <v>186.25</v>
      </c>
      <c r="AD43" s="67">
        <v>186.25</v>
      </c>
      <c r="AE43" s="67"/>
      <c r="AF43" s="67"/>
      <c r="AG43" s="67">
        <v>0</v>
      </c>
      <c r="AH43" s="14">
        <f t="shared" si="0"/>
        <v>324.48</v>
      </c>
      <c r="AI43" s="14">
        <f t="shared" si="1"/>
        <v>1965.0916079999997</v>
      </c>
      <c r="AJ43" s="89">
        <f t="shared" si="2"/>
        <v>2289.5716079999997</v>
      </c>
      <c r="AK43" s="118"/>
      <c r="AL43" s="99">
        <f t="shared" si="3"/>
        <v>363.1875</v>
      </c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337.5</v>
      </c>
      <c r="E44" s="67">
        <v>0</v>
      </c>
      <c r="F44" s="67">
        <v>337.5</v>
      </c>
      <c r="G44" s="67"/>
      <c r="H44" s="67"/>
      <c r="I44" s="67">
        <v>0</v>
      </c>
      <c r="J44" s="67">
        <v>0</v>
      </c>
      <c r="K44" s="67">
        <v>923.39279999999997</v>
      </c>
      <c r="L44" s="67">
        <v>923.39279999999997</v>
      </c>
      <c r="M44" s="67">
        <v>5</v>
      </c>
      <c r="N44" s="67">
        <v>98</v>
      </c>
      <c r="O44" s="67">
        <v>103</v>
      </c>
      <c r="P44" s="67"/>
      <c r="Q44" s="67"/>
      <c r="R44" s="67">
        <v>0</v>
      </c>
      <c r="S44" s="67">
        <v>21.12</v>
      </c>
      <c r="T44" s="67">
        <v>500.51231999999999</v>
      </c>
      <c r="U44" s="67">
        <v>521.63231999999994</v>
      </c>
      <c r="V44" s="67">
        <v>0</v>
      </c>
      <c r="W44" s="67">
        <v>83.108500000000006</v>
      </c>
      <c r="X44" s="67">
        <v>83.108500000000006</v>
      </c>
      <c r="Y44" s="67">
        <v>53.6</v>
      </c>
      <c r="Z44" s="67">
        <v>301.072</v>
      </c>
      <c r="AA44" s="67">
        <v>354.67200000000003</v>
      </c>
      <c r="AB44" s="67">
        <v>0</v>
      </c>
      <c r="AC44" s="67">
        <v>351.75</v>
      </c>
      <c r="AD44" s="67">
        <v>351.75</v>
      </c>
      <c r="AE44" s="67"/>
      <c r="AF44" s="67"/>
      <c r="AG44" s="67">
        <v>0</v>
      </c>
      <c r="AH44" s="14">
        <f t="shared" si="0"/>
        <v>417.22</v>
      </c>
      <c r="AI44" s="14">
        <f t="shared" si="1"/>
        <v>2257.8356199999998</v>
      </c>
      <c r="AJ44" s="89">
        <f t="shared" si="2"/>
        <v>2675.0556200000001</v>
      </c>
      <c r="AK44" s="118"/>
      <c r="AL44" s="99">
        <f t="shared" si="3"/>
        <v>685.91250000000002</v>
      </c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212.5</v>
      </c>
      <c r="E45" s="67">
        <v>0</v>
      </c>
      <c r="F45" s="67">
        <v>212.5</v>
      </c>
      <c r="G45" s="67"/>
      <c r="H45" s="67"/>
      <c r="I45" s="67">
        <v>0</v>
      </c>
      <c r="J45" s="67">
        <v>0</v>
      </c>
      <c r="K45" s="67">
        <v>869.22617500000001</v>
      </c>
      <c r="L45" s="67">
        <v>869.22617500000001</v>
      </c>
      <c r="M45" s="67">
        <v>5</v>
      </c>
      <c r="N45" s="67">
        <v>0</v>
      </c>
      <c r="O45" s="67">
        <v>5</v>
      </c>
      <c r="P45" s="67"/>
      <c r="Q45" s="67"/>
      <c r="R45" s="67">
        <v>0</v>
      </c>
      <c r="S45" s="67">
        <v>15.84</v>
      </c>
      <c r="T45" s="67">
        <v>237.83760000000001</v>
      </c>
      <c r="U45" s="67">
        <v>253.67760000000001</v>
      </c>
      <c r="V45" s="67">
        <v>0</v>
      </c>
      <c r="W45" s="67">
        <v>1051.6019999999996</v>
      </c>
      <c r="X45" s="67">
        <v>1051.6019999999996</v>
      </c>
      <c r="Y45" s="67">
        <v>27.512</v>
      </c>
      <c r="Z45" s="67">
        <v>224.03399999999999</v>
      </c>
      <c r="AA45" s="67">
        <v>251.54599999999999</v>
      </c>
      <c r="AB45" s="67">
        <v>0</v>
      </c>
      <c r="AC45" s="67">
        <v>267</v>
      </c>
      <c r="AD45" s="67">
        <v>267</v>
      </c>
      <c r="AE45" s="67"/>
      <c r="AF45" s="67"/>
      <c r="AG45" s="67">
        <v>0</v>
      </c>
      <c r="AH45" s="14">
        <f t="shared" si="0"/>
        <v>260.85199999999998</v>
      </c>
      <c r="AI45" s="14">
        <f t="shared" si="1"/>
        <v>2649.6997749999996</v>
      </c>
      <c r="AJ45" s="89">
        <f t="shared" si="2"/>
        <v>2910.5517749999995</v>
      </c>
      <c r="AK45" s="118"/>
      <c r="AL45" s="99">
        <f t="shared" si="3"/>
        <v>520.65</v>
      </c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325</v>
      </c>
      <c r="E46" s="67">
        <v>0</v>
      </c>
      <c r="F46" s="67">
        <v>325</v>
      </c>
      <c r="G46" s="67"/>
      <c r="H46" s="67"/>
      <c r="I46" s="67">
        <v>0</v>
      </c>
      <c r="J46" s="67">
        <v>0</v>
      </c>
      <c r="K46" s="67">
        <v>939.39522500000044</v>
      </c>
      <c r="L46" s="67">
        <v>939.39522500000044</v>
      </c>
      <c r="M46" s="67"/>
      <c r="N46" s="67"/>
      <c r="O46" s="67">
        <v>0</v>
      </c>
      <c r="P46" s="67">
        <v>0</v>
      </c>
      <c r="Q46" s="67">
        <v>5.08</v>
      </c>
      <c r="R46" s="67">
        <v>5.08</v>
      </c>
      <c r="S46" s="67">
        <v>0</v>
      </c>
      <c r="T46" s="67">
        <v>84.258240000000001</v>
      </c>
      <c r="U46" s="67">
        <v>84.258240000000001</v>
      </c>
      <c r="V46" s="67">
        <v>0</v>
      </c>
      <c r="W46" s="67">
        <v>999.82299999999998</v>
      </c>
      <c r="X46" s="67">
        <v>999.82299999999998</v>
      </c>
      <c r="Y46" s="67">
        <v>16.239999999999998</v>
      </c>
      <c r="Z46" s="67">
        <v>91.664000000000016</v>
      </c>
      <c r="AA46" s="67">
        <v>107.90400000000001</v>
      </c>
      <c r="AB46" s="67">
        <v>0</v>
      </c>
      <c r="AC46" s="67">
        <v>266.5</v>
      </c>
      <c r="AD46" s="67">
        <v>266.5</v>
      </c>
      <c r="AE46" s="67"/>
      <c r="AF46" s="67"/>
      <c r="AG46" s="67">
        <v>0</v>
      </c>
      <c r="AH46" s="14">
        <f t="shared" si="0"/>
        <v>341.24</v>
      </c>
      <c r="AI46" s="14">
        <f t="shared" si="1"/>
        <v>2386.7204650000008</v>
      </c>
      <c r="AJ46" s="89">
        <f t="shared" si="2"/>
        <v>2727.960465000001</v>
      </c>
      <c r="AK46" s="118"/>
      <c r="AL46" s="99">
        <f t="shared" si="3"/>
        <v>519.67499999999995</v>
      </c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286.25</v>
      </c>
      <c r="E47" s="67">
        <v>67.5</v>
      </c>
      <c r="F47" s="67">
        <v>353.75</v>
      </c>
      <c r="G47" s="67"/>
      <c r="H47" s="67"/>
      <c r="I47" s="67">
        <v>0</v>
      </c>
      <c r="J47" s="67">
        <v>0</v>
      </c>
      <c r="K47" s="67">
        <v>1016.6894274999999</v>
      </c>
      <c r="L47" s="67">
        <v>1016.6894274999999</v>
      </c>
      <c r="M47" s="67"/>
      <c r="N47" s="67"/>
      <c r="O47" s="67">
        <v>0</v>
      </c>
      <c r="P47" s="67">
        <v>0</v>
      </c>
      <c r="Q47" s="67">
        <v>5.08</v>
      </c>
      <c r="R47" s="67">
        <v>5.08</v>
      </c>
      <c r="S47" s="67">
        <v>7.92</v>
      </c>
      <c r="T47" s="67">
        <v>24.43056</v>
      </c>
      <c r="U47" s="67">
        <v>32.350560000000002</v>
      </c>
      <c r="V47" s="67">
        <v>0</v>
      </c>
      <c r="W47" s="67">
        <v>589.33375000000001</v>
      </c>
      <c r="X47" s="67">
        <v>589.33375000000001</v>
      </c>
      <c r="Y47" s="67">
        <v>19.68</v>
      </c>
      <c r="Z47" s="67">
        <v>48.8</v>
      </c>
      <c r="AA47" s="67">
        <v>68.47999999999999</v>
      </c>
      <c r="AB47" s="67">
        <v>0</v>
      </c>
      <c r="AC47" s="67">
        <v>426.25</v>
      </c>
      <c r="AD47" s="67">
        <v>426.25</v>
      </c>
      <c r="AE47" s="67"/>
      <c r="AF47" s="67"/>
      <c r="AG47" s="67">
        <v>0</v>
      </c>
      <c r="AH47" s="14">
        <f t="shared" si="0"/>
        <v>313.85000000000002</v>
      </c>
      <c r="AI47" s="14">
        <f t="shared" si="1"/>
        <v>2178.0837375000001</v>
      </c>
      <c r="AJ47" s="89">
        <f t="shared" si="2"/>
        <v>2491.9337375</v>
      </c>
      <c r="AK47" s="118"/>
      <c r="AL47" s="99">
        <f t="shared" si="3"/>
        <v>831.1875</v>
      </c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187.5</v>
      </c>
      <c r="E48" s="67">
        <v>147.5</v>
      </c>
      <c r="F48" s="67">
        <v>335</v>
      </c>
      <c r="G48" s="67"/>
      <c r="H48" s="67"/>
      <c r="I48" s="67">
        <v>0</v>
      </c>
      <c r="J48" s="67">
        <v>0</v>
      </c>
      <c r="K48" s="67">
        <v>1433.6557499999992</v>
      </c>
      <c r="L48" s="67">
        <v>1433.6557499999992</v>
      </c>
      <c r="M48" s="67"/>
      <c r="N48" s="67"/>
      <c r="O48" s="67">
        <v>0</v>
      </c>
      <c r="P48" s="67">
        <v>0</v>
      </c>
      <c r="Q48" s="67">
        <v>5.08</v>
      </c>
      <c r="R48" s="67">
        <v>5.08</v>
      </c>
      <c r="S48" s="67">
        <v>13.2</v>
      </c>
      <c r="T48" s="67">
        <v>8.0784000000000002</v>
      </c>
      <c r="U48" s="67">
        <v>21.278399999999998</v>
      </c>
      <c r="V48" s="67">
        <v>0</v>
      </c>
      <c r="W48" s="67">
        <v>1832.9984999999981</v>
      </c>
      <c r="X48" s="67">
        <v>1832.9984999999981</v>
      </c>
      <c r="Y48" s="67">
        <v>25.2835</v>
      </c>
      <c r="Z48" s="67">
        <v>21.095500000000001</v>
      </c>
      <c r="AA48" s="67">
        <v>46.379000000000005</v>
      </c>
      <c r="AB48" s="67">
        <v>0</v>
      </c>
      <c r="AC48" s="67">
        <v>268.75</v>
      </c>
      <c r="AD48" s="67">
        <v>268.75</v>
      </c>
      <c r="AE48" s="67"/>
      <c r="AF48" s="67"/>
      <c r="AG48" s="67">
        <v>0</v>
      </c>
      <c r="AH48" s="14">
        <f t="shared" si="0"/>
        <v>225.98349999999999</v>
      </c>
      <c r="AI48" s="14">
        <f t="shared" si="1"/>
        <v>3717.158149999997</v>
      </c>
      <c r="AJ48" s="89">
        <f t="shared" si="2"/>
        <v>3943.1416499999968</v>
      </c>
      <c r="AK48" s="118"/>
      <c r="AL48" s="99">
        <f t="shared" si="3"/>
        <v>524.0625</v>
      </c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161.5</v>
      </c>
      <c r="E49" s="67">
        <v>183.5</v>
      </c>
      <c r="F49" s="67">
        <v>345</v>
      </c>
      <c r="G49" s="67">
        <v>60.75</v>
      </c>
      <c r="H49" s="67">
        <v>0</v>
      </c>
      <c r="I49" s="67">
        <v>60.75</v>
      </c>
      <c r="J49" s="67">
        <v>0</v>
      </c>
      <c r="K49" s="67">
        <v>1276.8499999999999</v>
      </c>
      <c r="L49" s="67">
        <v>1276.8499999999999</v>
      </c>
      <c r="M49" s="67"/>
      <c r="N49" s="67"/>
      <c r="O49" s="67">
        <v>0</v>
      </c>
      <c r="P49" s="67">
        <v>0</v>
      </c>
      <c r="Q49" s="67">
        <v>5.08</v>
      </c>
      <c r="R49" s="67">
        <v>5.08</v>
      </c>
      <c r="S49" s="67">
        <v>5.28</v>
      </c>
      <c r="T49" s="67">
        <v>16.357440000000004</v>
      </c>
      <c r="U49" s="67">
        <v>21.637440000000005</v>
      </c>
      <c r="V49" s="67">
        <v>0</v>
      </c>
      <c r="W49" s="67">
        <v>112.464</v>
      </c>
      <c r="X49" s="67">
        <v>112.464</v>
      </c>
      <c r="Y49" s="67">
        <v>6.3719999999999999</v>
      </c>
      <c r="Z49" s="67">
        <v>31.696000000000002</v>
      </c>
      <c r="AA49" s="67">
        <v>38.067999999999998</v>
      </c>
      <c r="AB49" s="67">
        <v>0</v>
      </c>
      <c r="AC49" s="67">
        <v>409.25</v>
      </c>
      <c r="AD49" s="67">
        <v>409.25</v>
      </c>
      <c r="AE49" s="67"/>
      <c r="AF49" s="67"/>
      <c r="AG49" s="67">
        <v>0</v>
      </c>
      <c r="AH49" s="14">
        <f t="shared" si="0"/>
        <v>233.90199999999999</v>
      </c>
      <c r="AI49" s="14">
        <f t="shared" si="1"/>
        <v>2035.1974399999997</v>
      </c>
      <c r="AJ49" s="89">
        <f t="shared" si="2"/>
        <v>2269.0994399999995</v>
      </c>
      <c r="AK49" s="118"/>
      <c r="AL49" s="99">
        <f t="shared" si="3"/>
        <v>798.03750000000002</v>
      </c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130</v>
      </c>
      <c r="E50" s="67">
        <v>146.25</v>
      </c>
      <c r="F50" s="67">
        <v>276.25</v>
      </c>
      <c r="G50" s="67">
        <v>80.25</v>
      </c>
      <c r="H50" s="67">
        <v>0</v>
      </c>
      <c r="I50" s="67">
        <v>80.25</v>
      </c>
      <c r="J50" s="67">
        <v>0</v>
      </c>
      <c r="K50" s="67">
        <v>1454.4998499999992</v>
      </c>
      <c r="L50" s="67">
        <v>1454.4998499999992</v>
      </c>
      <c r="M50" s="67"/>
      <c r="N50" s="67"/>
      <c r="O50" s="67">
        <v>0</v>
      </c>
      <c r="P50" s="67">
        <v>0</v>
      </c>
      <c r="Q50" s="67">
        <v>5.08</v>
      </c>
      <c r="R50" s="67">
        <v>5.08</v>
      </c>
      <c r="S50" s="67">
        <v>21.12</v>
      </c>
      <c r="T50" s="67">
        <v>5.28</v>
      </c>
      <c r="U50" s="67">
        <v>26.400000000000002</v>
      </c>
      <c r="V50" s="67">
        <v>0</v>
      </c>
      <c r="W50" s="67">
        <v>2622.9577499999996</v>
      </c>
      <c r="X50" s="67">
        <v>2622.9577499999996</v>
      </c>
      <c r="Y50" s="67">
        <v>15.912000000000001</v>
      </c>
      <c r="Z50" s="67">
        <v>15.84</v>
      </c>
      <c r="AA50" s="67">
        <v>31.752000000000002</v>
      </c>
      <c r="AB50" s="67">
        <v>0</v>
      </c>
      <c r="AC50" s="67">
        <v>389.75</v>
      </c>
      <c r="AD50" s="67">
        <v>389.75</v>
      </c>
      <c r="AE50" s="67"/>
      <c r="AF50" s="67"/>
      <c r="AG50" s="67">
        <v>0</v>
      </c>
      <c r="AH50" s="14">
        <f t="shared" si="0"/>
        <v>247.28200000000001</v>
      </c>
      <c r="AI50" s="14">
        <f t="shared" si="1"/>
        <v>4639.6575999999986</v>
      </c>
      <c r="AJ50" s="89">
        <f t="shared" si="2"/>
        <v>4886.9395999999988</v>
      </c>
      <c r="AK50" s="118"/>
      <c r="AL50" s="99">
        <f t="shared" si="3"/>
        <v>760.01249999999993</v>
      </c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243.75</v>
      </c>
      <c r="E51" s="67">
        <v>153.75</v>
      </c>
      <c r="F51" s="67">
        <v>397.5</v>
      </c>
      <c r="G51" s="67">
        <v>143.25</v>
      </c>
      <c r="H51" s="67">
        <v>9.75</v>
      </c>
      <c r="I51" s="67">
        <v>153</v>
      </c>
      <c r="J51" s="67">
        <v>0</v>
      </c>
      <c r="K51" s="67">
        <v>1360.0824249999982</v>
      </c>
      <c r="L51" s="67">
        <v>1360.0824249999982</v>
      </c>
      <c r="M51" s="67"/>
      <c r="N51" s="67"/>
      <c r="O51" s="67">
        <v>0</v>
      </c>
      <c r="P51" s="67">
        <v>0</v>
      </c>
      <c r="Q51" s="67">
        <v>5.08</v>
      </c>
      <c r="R51" s="67">
        <v>5.08</v>
      </c>
      <c r="S51" s="67">
        <v>26.4</v>
      </c>
      <c r="T51" s="67">
        <v>15.512639999999999</v>
      </c>
      <c r="U51" s="67">
        <v>41.912639999999996</v>
      </c>
      <c r="V51" s="67">
        <v>0</v>
      </c>
      <c r="W51" s="67">
        <v>583.93474999999989</v>
      </c>
      <c r="X51" s="67">
        <v>583.93474999999989</v>
      </c>
      <c r="Y51" s="67">
        <v>5.6325000000000003</v>
      </c>
      <c r="Z51" s="67">
        <v>0</v>
      </c>
      <c r="AA51" s="67">
        <v>5.6325000000000003</v>
      </c>
      <c r="AB51" s="67">
        <v>0</v>
      </c>
      <c r="AC51" s="67">
        <v>437.25</v>
      </c>
      <c r="AD51" s="67">
        <v>437.25</v>
      </c>
      <c r="AE51" s="67"/>
      <c r="AF51" s="67"/>
      <c r="AG51" s="67">
        <v>0</v>
      </c>
      <c r="AH51" s="14">
        <f t="shared" si="0"/>
        <v>419.03249999999997</v>
      </c>
      <c r="AI51" s="14">
        <f t="shared" si="1"/>
        <v>2565.359814999998</v>
      </c>
      <c r="AJ51" s="89">
        <f t="shared" si="2"/>
        <v>2984.3923149999978</v>
      </c>
      <c r="AK51" s="118"/>
      <c r="AL51" s="99">
        <f t="shared" si="3"/>
        <v>852.63749999999993</v>
      </c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245</v>
      </c>
      <c r="E52" s="67">
        <v>202.5</v>
      </c>
      <c r="F52" s="67">
        <v>447.5</v>
      </c>
      <c r="G52" s="67">
        <v>123.75</v>
      </c>
      <c r="H52" s="67">
        <v>103.5</v>
      </c>
      <c r="I52" s="67">
        <v>227.25</v>
      </c>
      <c r="J52" s="67">
        <v>0</v>
      </c>
      <c r="K52" s="67">
        <v>1117.5336499999992</v>
      </c>
      <c r="L52" s="67">
        <v>1117.5336499999992</v>
      </c>
      <c r="M52" s="67"/>
      <c r="N52" s="67"/>
      <c r="O52" s="67">
        <v>0</v>
      </c>
      <c r="P52" s="67">
        <v>0</v>
      </c>
      <c r="Q52" s="67">
        <v>5.08</v>
      </c>
      <c r="R52" s="67">
        <v>5.08</v>
      </c>
      <c r="S52" s="67">
        <v>26.4</v>
      </c>
      <c r="T52" s="67">
        <v>10.56</v>
      </c>
      <c r="U52" s="67">
        <v>36.96</v>
      </c>
      <c r="V52" s="67">
        <v>0</v>
      </c>
      <c r="W52" s="67">
        <v>1532.1754999999987</v>
      </c>
      <c r="X52" s="67">
        <v>1532.1754999999987</v>
      </c>
      <c r="Y52" s="67">
        <v>0</v>
      </c>
      <c r="Z52" s="67">
        <v>0</v>
      </c>
      <c r="AA52" s="67">
        <v>0</v>
      </c>
      <c r="AB52" s="67">
        <v>0</v>
      </c>
      <c r="AC52" s="67">
        <v>436</v>
      </c>
      <c r="AD52" s="67">
        <v>436</v>
      </c>
      <c r="AE52" s="67"/>
      <c r="AF52" s="67"/>
      <c r="AG52" s="67">
        <v>0</v>
      </c>
      <c r="AH52" s="14">
        <f t="shared" si="0"/>
        <v>395.15</v>
      </c>
      <c r="AI52" s="14">
        <f t="shared" si="1"/>
        <v>3407.3491499999977</v>
      </c>
      <c r="AJ52" s="89">
        <f t="shared" si="2"/>
        <v>3802.4991499999978</v>
      </c>
      <c r="AK52" s="118"/>
      <c r="AL52" s="99">
        <f t="shared" si="3"/>
        <v>850.19999999999993</v>
      </c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362.5</v>
      </c>
      <c r="E53" s="67">
        <v>301.25</v>
      </c>
      <c r="F53" s="67">
        <v>663.75</v>
      </c>
      <c r="G53" s="67">
        <v>74.25</v>
      </c>
      <c r="H53" s="67">
        <v>274.5</v>
      </c>
      <c r="I53" s="67">
        <v>348.75</v>
      </c>
      <c r="J53" s="67">
        <v>0</v>
      </c>
      <c r="K53" s="67">
        <v>589.42769999999996</v>
      </c>
      <c r="L53" s="67">
        <v>589.42769999999996</v>
      </c>
      <c r="M53" s="67"/>
      <c r="N53" s="67"/>
      <c r="O53" s="67">
        <v>0</v>
      </c>
      <c r="P53" s="67"/>
      <c r="Q53" s="67"/>
      <c r="R53" s="67">
        <v>0</v>
      </c>
      <c r="S53" s="67">
        <v>31.68</v>
      </c>
      <c r="T53" s="67">
        <v>5.28</v>
      </c>
      <c r="U53" s="67">
        <v>36.96</v>
      </c>
      <c r="V53" s="67">
        <v>0</v>
      </c>
      <c r="W53" s="67">
        <v>769.28599999999983</v>
      </c>
      <c r="X53" s="67">
        <v>769.28599999999983</v>
      </c>
      <c r="Y53" s="67">
        <v>0</v>
      </c>
      <c r="Z53" s="67">
        <v>0</v>
      </c>
      <c r="AA53" s="67">
        <v>0</v>
      </c>
      <c r="AB53" s="67">
        <v>0</v>
      </c>
      <c r="AC53" s="67">
        <v>490</v>
      </c>
      <c r="AD53" s="67">
        <v>490</v>
      </c>
      <c r="AE53" s="67"/>
      <c r="AF53" s="67"/>
      <c r="AG53" s="67">
        <v>0</v>
      </c>
      <c r="AH53" s="14">
        <f t="shared" si="0"/>
        <v>468.43</v>
      </c>
      <c r="AI53" s="14">
        <f t="shared" si="1"/>
        <v>2429.7437</v>
      </c>
      <c r="AJ53" s="89">
        <f t="shared" si="2"/>
        <v>2898.1736999999998</v>
      </c>
      <c r="AK53" s="118"/>
      <c r="AL53" s="99">
        <f t="shared" si="3"/>
        <v>955.5</v>
      </c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362.5</v>
      </c>
      <c r="E54" s="67">
        <v>327.5</v>
      </c>
      <c r="F54" s="67">
        <v>690</v>
      </c>
      <c r="G54" s="67">
        <v>87.75</v>
      </c>
      <c r="H54" s="67">
        <v>404.25</v>
      </c>
      <c r="I54" s="67">
        <v>492</v>
      </c>
      <c r="J54" s="67">
        <v>0</v>
      </c>
      <c r="K54" s="67">
        <v>814.78390000000081</v>
      </c>
      <c r="L54" s="67">
        <v>814.78390000000081</v>
      </c>
      <c r="M54" s="67"/>
      <c r="N54" s="67"/>
      <c r="O54" s="67">
        <v>0</v>
      </c>
      <c r="P54" s="67"/>
      <c r="Q54" s="67"/>
      <c r="R54" s="67">
        <v>0</v>
      </c>
      <c r="S54" s="67">
        <v>23.76</v>
      </c>
      <c r="T54" s="67">
        <v>7.92</v>
      </c>
      <c r="U54" s="67">
        <v>31.68</v>
      </c>
      <c r="V54" s="67">
        <v>0</v>
      </c>
      <c r="W54" s="67">
        <v>236.74775000000005</v>
      </c>
      <c r="X54" s="67">
        <v>236.74775000000005</v>
      </c>
      <c r="Y54" s="67">
        <v>0</v>
      </c>
      <c r="Z54" s="67">
        <v>0</v>
      </c>
      <c r="AA54" s="67">
        <v>0</v>
      </c>
      <c r="AB54" s="67">
        <v>0</v>
      </c>
      <c r="AC54" s="67">
        <v>411</v>
      </c>
      <c r="AD54" s="67">
        <v>411</v>
      </c>
      <c r="AE54" s="67"/>
      <c r="AF54" s="67"/>
      <c r="AG54" s="67">
        <v>0</v>
      </c>
      <c r="AH54" s="14">
        <f t="shared" si="0"/>
        <v>474.01</v>
      </c>
      <c r="AI54" s="14">
        <f t="shared" si="1"/>
        <v>2202.2016500000009</v>
      </c>
      <c r="AJ54" s="89">
        <f t="shared" si="2"/>
        <v>2676.2116500000011</v>
      </c>
      <c r="AK54" s="118"/>
      <c r="AL54" s="99">
        <f t="shared" si="3"/>
        <v>801.44999999999993</v>
      </c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238.75</v>
      </c>
      <c r="E55" s="67">
        <v>322.5</v>
      </c>
      <c r="F55" s="67">
        <v>561.25</v>
      </c>
      <c r="G55" s="67">
        <v>53.25</v>
      </c>
      <c r="H55" s="67">
        <v>425.25</v>
      </c>
      <c r="I55" s="67">
        <v>478.5</v>
      </c>
      <c r="J55" s="67">
        <v>0</v>
      </c>
      <c r="K55" s="67">
        <v>633.9701225</v>
      </c>
      <c r="L55" s="67">
        <v>633.9701225</v>
      </c>
      <c r="M55" s="67"/>
      <c r="N55" s="67"/>
      <c r="O55" s="67">
        <v>0</v>
      </c>
      <c r="P55" s="67"/>
      <c r="Q55" s="67"/>
      <c r="R55" s="67">
        <v>0</v>
      </c>
      <c r="S55" s="67">
        <v>42.24</v>
      </c>
      <c r="T55" s="67">
        <v>5.28</v>
      </c>
      <c r="U55" s="67">
        <v>47.52</v>
      </c>
      <c r="V55" s="67">
        <v>0</v>
      </c>
      <c r="W55" s="67">
        <v>617.53625</v>
      </c>
      <c r="X55" s="67">
        <v>617.53625</v>
      </c>
      <c r="Y55" s="67"/>
      <c r="Z55" s="67"/>
      <c r="AA55" s="67">
        <v>0</v>
      </c>
      <c r="AB55" s="67">
        <v>0</v>
      </c>
      <c r="AC55" s="67">
        <v>184.25</v>
      </c>
      <c r="AD55" s="67">
        <v>184.25</v>
      </c>
      <c r="AE55" s="67"/>
      <c r="AF55" s="67"/>
      <c r="AG55" s="67">
        <v>0</v>
      </c>
      <c r="AH55" s="14">
        <f t="shared" si="0"/>
        <v>334.24</v>
      </c>
      <c r="AI55" s="14">
        <f t="shared" si="1"/>
        <v>2188.7863724999997</v>
      </c>
      <c r="AJ55" s="89">
        <f t="shared" si="2"/>
        <v>2523.0263724999995</v>
      </c>
      <c r="AK55" s="118"/>
      <c r="AL55" s="99">
        <f t="shared" si="3"/>
        <v>359.28749999999997</v>
      </c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182.5</v>
      </c>
      <c r="E56" s="67">
        <v>291.25</v>
      </c>
      <c r="F56" s="67">
        <v>473.75</v>
      </c>
      <c r="G56" s="67">
        <v>60.75</v>
      </c>
      <c r="H56" s="67">
        <v>495</v>
      </c>
      <c r="I56" s="67">
        <v>555.75</v>
      </c>
      <c r="J56" s="67">
        <v>0</v>
      </c>
      <c r="K56" s="67">
        <v>657.99700000000018</v>
      </c>
      <c r="L56" s="67">
        <v>657.99700000000018</v>
      </c>
      <c r="M56" s="67"/>
      <c r="N56" s="67"/>
      <c r="O56" s="67">
        <v>0</v>
      </c>
      <c r="P56" s="67"/>
      <c r="Q56" s="67"/>
      <c r="R56" s="67">
        <v>0</v>
      </c>
      <c r="S56" s="67">
        <v>44.88</v>
      </c>
      <c r="T56" s="67">
        <v>2.64</v>
      </c>
      <c r="U56" s="67">
        <v>47.52</v>
      </c>
      <c r="V56" s="67">
        <v>0</v>
      </c>
      <c r="W56" s="67">
        <v>327.74274999999994</v>
      </c>
      <c r="X56" s="67">
        <v>327.74274999999994</v>
      </c>
      <c r="Y56" s="67"/>
      <c r="Z56" s="67"/>
      <c r="AA56" s="67">
        <v>0</v>
      </c>
      <c r="AB56" s="67">
        <v>0</v>
      </c>
      <c r="AC56" s="67">
        <v>731.25</v>
      </c>
      <c r="AD56" s="67">
        <v>731.25</v>
      </c>
      <c r="AE56" s="67"/>
      <c r="AF56" s="67"/>
      <c r="AG56" s="67">
        <v>0</v>
      </c>
      <c r="AH56" s="14">
        <f t="shared" si="0"/>
        <v>288.13</v>
      </c>
      <c r="AI56" s="14">
        <f t="shared" si="1"/>
        <v>2505.8797500000001</v>
      </c>
      <c r="AJ56" s="89">
        <f t="shared" si="2"/>
        <v>2794.0097500000002</v>
      </c>
      <c r="AK56" s="118"/>
      <c r="AL56" s="99">
        <f t="shared" si="3"/>
        <v>1425.9375</v>
      </c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A57" s="16"/>
      <c r="B57" s="16"/>
      <c r="C57" s="13">
        <v>53</v>
      </c>
      <c r="D57" s="67">
        <v>205</v>
      </c>
      <c r="E57" s="67">
        <v>322.5</v>
      </c>
      <c r="F57" s="67">
        <v>527.5</v>
      </c>
      <c r="G57" s="67">
        <v>36</v>
      </c>
      <c r="H57" s="67">
        <v>348</v>
      </c>
      <c r="I57" s="67">
        <v>384</v>
      </c>
      <c r="J57" s="67">
        <v>0</v>
      </c>
      <c r="K57" s="67">
        <v>144.91639999999998</v>
      </c>
      <c r="L57" s="67">
        <v>144.91639999999998</v>
      </c>
      <c r="M57" s="67"/>
      <c r="N57" s="67"/>
      <c r="O57" s="67">
        <v>0</v>
      </c>
      <c r="P57" s="67"/>
      <c r="Q57" s="67"/>
      <c r="R57" s="67">
        <v>0</v>
      </c>
      <c r="S57" s="67">
        <v>73.92</v>
      </c>
      <c r="T57" s="67">
        <v>10.56</v>
      </c>
      <c r="U57" s="67">
        <v>84.48</v>
      </c>
      <c r="V57" s="67">
        <v>0</v>
      </c>
      <c r="W57" s="67">
        <v>106.47499999999999</v>
      </c>
      <c r="X57" s="67">
        <v>106.47499999999999</v>
      </c>
      <c r="Y57" s="67"/>
      <c r="Z57" s="67"/>
      <c r="AA57" s="67"/>
      <c r="AB57" s="67">
        <v>0</v>
      </c>
      <c r="AC57" s="67">
        <v>63.75</v>
      </c>
      <c r="AD57" s="67">
        <v>63.75</v>
      </c>
      <c r="AE57" s="67"/>
      <c r="AF57" s="67"/>
      <c r="AG57" s="67"/>
      <c r="AH57" s="14">
        <f t="shared" si="0"/>
        <v>314.92</v>
      </c>
      <c r="AI57" s="14">
        <f t="shared" si="1"/>
        <v>996.20139999999992</v>
      </c>
      <c r="AJ57" s="89">
        <f t="shared" si="2"/>
        <v>1311.1214</v>
      </c>
      <c r="AK57" s="118"/>
      <c r="AL57" s="99">
        <f t="shared" si="3"/>
        <v>124.3125</v>
      </c>
      <c r="AM57" s="99"/>
      <c r="AN57" s="121"/>
      <c r="AO57" s="121"/>
      <c r="AP57" s="71"/>
      <c r="AQ57" s="34"/>
      <c r="AR57" s="34"/>
      <c r="AS57" s="34"/>
      <c r="AT57" s="34"/>
      <c r="AU57" s="34"/>
      <c r="AV57" s="30"/>
      <c r="AW57" s="30"/>
    </row>
    <row r="58" spans="1:49" x14ac:dyDescent="0.2">
      <c r="B58" s="17" t="s">
        <v>8</v>
      </c>
      <c r="C58" s="17"/>
      <c r="D58" s="14">
        <f t="shared" ref="D58:E58" si="4">SUM(D5:D57)</f>
        <v>6641</v>
      </c>
      <c r="E58" s="14">
        <f t="shared" si="4"/>
        <v>8097.25</v>
      </c>
      <c r="F58" s="14">
        <f>SUM(F5:F57)</f>
        <v>14738.25</v>
      </c>
      <c r="G58" s="14">
        <f t="shared" ref="G58:AG58" si="5">SUM(G5:G57)</f>
        <v>1623</v>
      </c>
      <c r="H58" s="14">
        <f t="shared" si="5"/>
        <v>18231.25</v>
      </c>
      <c r="I58" s="14">
        <f t="shared" si="5"/>
        <v>19854.25</v>
      </c>
      <c r="J58" s="14">
        <f t="shared" si="5"/>
        <v>0</v>
      </c>
      <c r="K58" s="14">
        <f t="shared" si="5"/>
        <v>17768.492462499995</v>
      </c>
      <c r="L58" s="14">
        <f t="shared" si="5"/>
        <v>17768.492462499995</v>
      </c>
      <c r="M58" s="14">
        <f t="shared" si="5"/>
        <v>1925.4048831999999</v>
      </c>
      <c r="N58" s="14">
        <f t="shared" si="5"/>
        <v>7563.9593599999998</v>
      </c>
      <c r="O58" s="14">
        <f t="shared" si="5"/>
        <v>9489.3642431999979</v>
      </c>
      <c r="P58" s="14">
        <f t="shared" si="5"/>
        <v>0</v>
      </c>
      <c r="Q58" s="14">
        <f t="shared" si="5"/>
        <v>35.559999999999995</v>
      </c>
      <c r="R58" s="14">
        <f t="shared" si="5"/>
        <v>35.559999999999995</v>
      </c>
      <c r="S58" s="14">
        <f t="shared" si="5"/>
        <v>6701.3759999999993</v>
      </c>
      <c r="T58" s="14">
        <f t="shared" si="5"/>
        <v>55872.777360677377</v>
      </c>
      <c r="U58" s="14">
        <f t="shared" si="5"/>
        <v>62574.153360677381</v>
      </c>
      <c r="V58" s="14">
        <f t="shared" si="5"/>
        <v>0</v>
      </c>
      <c r="W58" s="14">
        <f t="shared" si="5"/>
        <v>19275.269249999998</v>
      </c>
      <c r="X58" s="14">
        <f t="shared" si="5"/>
        <v>19275.269249999998</v>
      </c>
      <c r="Y58" s="14">
        <f t="shared" si="5"/>
        <v>6031.3416022470419</v>
      </c>
      <c r="Z58" s="14">
        <f t="shared" si="5"/>
        <v>9725.0749354010768</v>
      </c>
      <c r="AA58" s="14">
        <f t="shared" si="5"/>
        <v>15756.41653764812</v>
      </c>
      <c r="AB58" s="14">
        <f t="shared" si="5"/>
        <v>0</v>
      </c>
      <c r="AC58" s="14">
        <f t="shared" si="5"/>
        <v>15861.143979999999</v>
      </c>
      <c r="AD58" s="14">
        <f t="shared" si="5"/>
        <v>15441.486979999998</v>
      </c>
      <c r="AE58" s="14">
        <f t="shared" si="5"/>
        <v>0</v>
      </c>
      <c r="AF58" s="14">
        <f t="shared" si="5"/>
        <v>916.02720000000011</v>
      </c>
      <c r="AG58" s="14">
        <f t="shared" si="5"/>
        <v>916.02720000000011</v>
      </c>
      <c r="AH58" s="14">
        <f>SUM(AH5:AH57)</f>
        <v>22922.122485447038</v>
      </c>
      <c r="AI58" s="14">
        <f t="shared" ref="AI58:AJ58" si="6">SUM(AI5:AI57)</f>
        <v>153346.80454857845</v>
      </c>
      <c r="AJ58" s="14">
        <f t="shared" si="6"/>
        <v>176268.92703402549</v>
      </c>
      <c r="AK58" s="119"/>
      <c r="AL58" s="99">
        <f>SUM(AL5:AL57)</f>
        <v>30929.230760999995</v>
      </c>
      <c r="AM58" s="99"/>
      <c r="AN58" s="28"/>
      <c r="AO58" s="28"/>
      <c r="AP58" s="28"/>
      <c r="AQ58" s="34"/>
      <c r="AR58" s="34"/>
      <c r="AS58" s="34"/>
      <c r="AT58" s="34"/>
      <c r="AU58" s="34"/>
      <c r="AV58" s="34"/>
      <c r="AW58" s="34"/>
    </row>
    <row r="59" spans="1:49" x14ac:dyDescent="0.2">
      <c r="B59" s="18"/>
      <c r="C59" s="18"/>
      <c r="D59" s="19"/>
      <c r="E59" s="19"/>
      <c r="F59" s="20"/>
      <c r="G59" s="20"/>
      <c r="H59" s="20"/>
      <c r="I59" s="20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8"/>
      <c r="AL59" s="99"/>
      <c r="AM59" s="99"/>
      <c r="AN59" s="28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A60" s="25"/>
      <c r="B60" s="26" t="s">
        <v>16</v>
      </c>
      <c r="C60" s="26"/>
      <c r="D60" s="27">
        <f>D58*4</f>
        <v>26564</v>
      </c>
      <c r="E60" s="27">
        <f>E58*4</f>
        <v>32389</v>
      </c>
      <c r="F60" s="27">
        <f t="shared" ref="F60:AJ60" si="7">F58*4</f>
        <v>58953</v>
      </c>
      <c r="G60" s="27">
        <f t="shared" si="7"/>
        <v>6492</v>
      </c>
      <c r="H60" s="27">
        <f t="shared" si="7"/>
        <v>72925</v>
      </c>
      <c r="I60" s="27">
        <f t="shared" si="7"/>
        <v>79417</v>
      </c>
      <c r="J60" s="27">
        <f t="shared" si="7"/>
        <v>0</v>
      </c>
      <c r="K60" s="27">
        <f t="shared" si="7"/>
        <v>71073.969849999979</v>
      </c>
      <c r="L60" s="28">
        <f t="shared" si="7"/>
        <v>71073.969849999979</v>
      </c>
      <c r="M60" s="28">
        <f t="shared" si="7"/>
        <v>7701.6195327999994</v>
      </c>
      <c r="N60" s="28">
        <f t="shared" si="7"/>
        <v>30255.837439999999</v>
      </c>
      <c r="O60" s="28">
        <f t="shared" si="7"/>
        <v>37957.456972799991</v>
      </c>
      <c r="P60" s="28">
        <f t="shared" si="7"/>
        <v>0</v>
      </c>
      <c r="Q60" s="28">
        <f t="shared" si="7"/>
        <v>142.23999999999998</v>
      </c>
      <c r="R60" s="28">
        <f t="shared" si="7"/>
        <v>142.23999999999998</v>
      </c>
      <c r="S60" s="28">
        <f t="shared" si="7"/>
        <v>26805.503999999997</v>
      </c>
      <c r="T60" s="28">
        <f t="shared" si="7"/>
        <v>223491.10944270951</v>
      </c>
      <c r="U60" s="28">
        <f t="shared" si="7"/>
        <v>250296.61344270952</v>
      </c>
      <c r="V60" s="28">
        <f t="shared" si="7"/>
        <v>0</v>
      </c>
      <c r="W60" s="28">
        <f t="shared" si="7"/>
        <v>77101.07699999999</v>
      </c>
      <c r="X60" s="28">
        <f t="shared" si="7"/>
        <v>77101.07699999999</v>
      </c>
      <c r="Y60" s="28">
        <f t="shared" si="7"/>
        <v>24125.366408988168</v>
      </c>
      <c r="Z60" s="28">
        <f t="shared" si="7"/>
        <v>38900.299741604307</v>
      </c>
      <c r="AA60" s="28">
        <f t="shared" si="7"/>
        <v>63025.666150592479</v>
      </c>
      <c r="AB60" s="28">
        <f t="shared" si="7"/>
        <v>0</v>
      </c>
      <c r="AC60" s="28">
        <f t="shared" si="7"/>
        <v>63444.575919999996</v>
      </c>
      <c r="AD60" s="28">
        <f t="shared" si="7"/>
        <v>61765.947919999991</v>
      </c>
      <c r="AE60" s="28">
        <f t="shared" si="7"/>
        <v>0</v>
      </c>
      <c r="AF60" s="28">
        <f t="shared" si="7"/>
        <v>3664.1088000000004</v>
      </c>
      <c r="AG60" s="28">
        <f t="shared" si="7"/>
        <v>3664.1088000000004</v>
      </c>
      <c r="AH60" s="29">
        <f t="shared" si="7"/>
        <v>91688.489941788153</v>
      </c>
      <c r="AI60" s="29">
        <f t="shared" si="7"/>
        <v>613387.21819431381</v>
      </c>
      <c r="AJ60" s="29">
        <f t="shared" si="7"/>
        <v>705075.70813610195</v>
      </c>
      <c r="AK60" s="119"/>
      <c r="AL60" s="28">
        <f>AL58*4</f>
        <v>123716.92304399998</v>
      </c>
      <c r="AM60" s="28"/>
      <c r="AN60" s="77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26"/>
      <c r="G61" s="26"/>
      <c r="H61" s="26"/>
      <c r="I61" s="31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120"/>
      <c r="G62" s="120"/>
      <c r="H62" s="120"/>
      <c r="I62" s="12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1.093</v>
      </c>
      <c r="U62" s="31">
        <f>U60*T62</f>
        <v>273574.19849288149</v>
      </c>
      <c r="V62" s="31"/>
      <c r="W62" s="31"/>
      <c r="X62" s="31"/>
      <c r="Y62" s="31"/>
      <c r="Z62" s="31"/>
      <c r="AA62" s="31" t="s">
        <v>15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x14ac:dyDescent="0.2">
      <c r="B66" s="18"/>
      <c r="C66" s="18"/>
      <c r="D66" s="18"/>
      <c r="E66" s="18"/>
      <c r="F66" s="121"/>
      <c r="G66" s="18"/>
      <c r="H66" s="18"/>
      <c r="I66" s="12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4"/>
      <c r="AR73" s="34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1"/>
      <c r="AP74" s="71"/>
      <c r="AQ74" s="34"/>
      <c r="AR74" s="34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71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Normal="100" workbookViewId="0">
      <pane xSplit="1" ySplit="5" topLeftCell="AG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64</v>
      </c>
      <c r="N1" s="133"/>
    </row>
    <row r="2" spans="1:71" ht="13.5" thickBot="1" x14ac:dyDescent="0.25"/>
    <row r="3" spans="1:71" ht="13.5" thickBot="1" x14ac:dyDescent="0.25">
      <c r="A3" s="1"/>
      <c r="B3" s="218" t="s">
        <v>21</v>
      </c>
      <c r="C3" s="219"/>
      <c r="D3" s="220"/>
      <c r="E3" s="37"/>
      <c r="F3" s="37" t="s">
        <v>22</v>
      </c>
      <c r="G3" s="37"/>
      <c r="H3" s="218" t="s">
        <v>23</v>
      </c>
      <c r="I3" s="219"/>
      <c r="J3" s="220"/>
      <c r="K3" s="37"/>
      <c r="L3" s="37" t="s">
        <v>24</v>
      </c>
      <c r="M3" s="37"/>
      <c r="N3" s="218" t="s">
        <v>25</v>
      </c>
      <c r="O3" s="219"/>
      <c r="P3" s="220"/>
      <c r="Q3" s="98"/>
      <c r="R3" s="37" t="s">
        <v>26</v>
      </c>
      <c r="S3" s="37"/>
      <c r="T3" s="218" t="s">
        <v>27</v>
      </c>
      <c r="U3" s="219"/>
      <c r="V3" s="220"/>
      <c r="W3" s="37"/>
      <c r="X3" s="37" t="s">
        <v>28</v>
      </c>
      <c r="Y3" s="37"/>
      <c r="Z3" s="218" t="s">
        <v>29</v>
      </c>
      <c r="AA3" s="219"/>
      <c r="AB3" s="219"/>
      <c r="AC3" s="37"/>
      <c r="AD3" s="37" t="s">
        <v>30</v>
      </c>
      <c r="AE3" s="37"/>
      <c r="AF3" s="219" t="s">
        <v>31</v>
      </c>
      <c r="AG3" s="219"/>
      <c r="AH3" s="220"/>
      <c r="AI3" s="37"/>
      <c r="AJ3" s="37" t="s">
        <v>32</v>
      </c>
      <c r="AK3" s="37"/>
      <c r="AL3" s="218" t="s">
        <v>33</v>
      </c>
      <c r="AM3" s="219"/>
      <c r="AN3" s="220"/>
      <c r="AO3" s="65"/>
      <c r="AP3" s="37" t="s">
        <v>34</v>
      </c>
      <c r="AQ3" s="38"/>
      <c r="AR3" s="218" t="s">
        <v>35</v>
      </c>
      <c r="AS3" s="219"/>
      <c r="AT3" s="220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18" t="s">
        <v>42</v>
      </c>
      <c r="BE3" s="219"/>
      <c r="BF3" s="220"/>
      <c r="BG3" s="208" t="s">
        <v>43</v>
      </c>
      <c r="BH3" s="209"/>
      <c r="BI3" s="210"/>
      <c r="BJ3" s="221" t="s">
        <v>40</v>
      </c>
      <c r="BK3" s="222"/>
      <c r="BL3" s="223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222.5</v>
      </c>
      <c r="C6" s="69">
        <v>335.08046511627907</v>
      </c>
      <c r="D6" s="59">
        <f t="shared" ref="D6:D45" si="0">B6+C6</f>
        <v>557.58046511627913</v>
      </c>
      <c r="E6" s="41">
        <v>290</v>
      </c>
      <c r="F6" s="41">
        <v>367.5</v>
      </c>
      <c r="G6" s="41">
        <f>E6+F6</f>
        <v>657.5</v>
      </c>
      <c r="H6" s="68">
        <v>68</v>
      </c>
      <c r="I6" s="68">
        <v>248.625</v>
      </c>
      <c r="J6" s="59">
        <f t="shared" ref="J6:J57" si="1">H6+I6</f>
        <v>316.625</v>
      </c>
      <c r="K6" s="41">
        <v>26.25</v>
      </c>
      <c r="L6" s="41">
        <v>333.75</v>
      </c>
      <c r="M6" s="41">
        <f>K6+L6</f>
        <v>360</v>
      </c>
      <c r="N6" s="69">
        <v>0</v>
      </c>
      <c r="O6" s="69">
        <v>108.25</v>
      </c>
      <c r="P6" s="59">
        <f t="shared" ref="P6:P11" si="2">N6+O6</f>
        <v>108.25</v>
      </c>
      <c r="Q6" s="41">
        <v>0</v>
      </c>
      <c r="R6" s="41">
        <v>92.545000000000002</v>
      </c>
      <c r="S6" s="41">
        <f>Q6+R6</f>
        <v>92.545000000000002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>
        <v>92.4</v>
      </c>
      <c r="AG6" s="68">
        <v>10.56</v>
      </c>
      <c r="AH6" s="59">
        <f t="shared" ref="AH6:AH57" si="5">AF6+AG6</f>
        <v>102.96000000000001</v>
      </c>
      <c r="AI6" s="41">
        <v>92.4</v>
      </c>
      <c r="AJ6" s="41">
        <v>10.56</v>
      </c>
      <c r="AK6" s="123">
        <f>AI6+AJ6</f>
        <v>102.96000000000001</v>
      </c>
      <c r="AL6" s="68">
        <v>0</v>
      </c>
      <c r="AM6" s="68">
        <v>488.23500000000001</v>
      </c>
      <c r="AN6" s="59">
        <f t="shared" ref="AN6:AN17" si="6">AL6+AM6</f>
        <v>488.23500000000001</v>
      </c>
      <c r="AO6" s="41">
        <v>0</v>
      </c>
      <c r="AP6" s="41">
        <v>488.23424999999992</v>
      </c>
      <c r="AQ6" s="41">
        <f>SUM(AO6:AP6)</f>
        <v>488.23424999999992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>
        <v>0</v>
      </c>
      <c r="AY6" s="59">
        <v>252.03749999999999</v>
      </c>
      <c r="AZ6" s="95">
        <f t="shared" ref="AZ6:AZ12" si="9">AX6+AY6</f>
        <v>252.03749999999999</v>
      </c>
      <c r="BA6" s="90"/>
      <c r="BB6" s="41"/>
      <c r="BC6" s="41">
        <f t="shared" ref="BC6:BC11" si="10">SUM(BA6:BB6)</f>
        <v>0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382.9</v>
      </c>
      <c r="BK6" s="96">
        <f t="shared" ref="BK6:BK14" si="13">C6+I6+O6+U6+AA6+AG6+AM6+AS6+AY6</f>
        <v>1442.7879651162789</v>
      </c>
      <c r="BL6" s="96">
        <f t="shared" ref="BL6:BL37" si="14">D6+J6+P6+V6+AB6+AH6+AN6+AT6+AZ6</f>
        <v>1825.687965116279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247.5</v>
      </c>
      <c r="C7" s="69">
        <v>390</v>
      </c>
      <c r="D7" s="60">
        <f t="shared" si="0"/>
        <v>637.5</v>
      </c>
      <c r="E7" s="15">
        <v>215</v>
      </c>
      <c r="F7" s="15">
        <v>360</v>
      </c>
      <c r="G7" s="41">
        <f t="shared" ref="G7:G20" si="15">E7+F7</f>
        <v>575</v>
      </c>
      <c r="H7" s="68">
        <v>67.575000000000003</v>
      </c>
      <c r="I7" s="68">
        <v>478.76249999999999</v>
      </c>
      <c r="J7" s="60">
        <f t="shared" si="1"/>
        <v>546.33749999999998</v>
      </c>
      <c r="K7" s="15">
        <v>18</v>
      </c>
      <c r="L7" s="15">
        <v>503.25</v>
      </c>
      <c r="M7" s="41">
        <f t="shared" ref="M7:M57" si="16">K7+L7</f>
        <v>521.25</v>
      </c>
      <c r="N7" s="69">
        <v>0</v>
      </c>
      <c r="O7" s="69">
        <v>69.828000000000003</v>
      </c>
      <c r="P7" s="60">
        <f t="shared" si="2"/>
        <v>69.828000000000003</v>
      </c>
      <c r="Q7" s="15">
        <v>0</v>
      </c>
      <c r="R7" s="15">
        <v>157.88</v>
      </c>
      <c r="S7" s="41">
        <f t="shared" ref="S7:S57" si="17">Q7+R7</f>
        <v>157.88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>
        <v>102.96</v>
      </c>
      <c r="AG7" s="69">
        <v>0</v>
      </c>
      <c r="AH7" s="60">
        <f t="shared" si="5"/>
        <v>102.96</v>
      </c>
      <c r="AI7" s="15">
        <v>102.96</v>
      </c>
      <c r="AJ7" s="15">
        <v>0</v>
      </c>
      <c r="AK7" s="123">
        <f>AI7+AJ7</f>
        <v>102.96</v>
      </c>
      <c r="AL7" s="69">
        <v>0</v>
      </c>
      <c r="AM7" s="69">
        <v>193.2</v>
      </c>
      <c r="AN7" s="60">
        <f t="shared" si="6"/>
        <v>193.2</v>
      </c>
      <c r="AO7" s="15">
        <v>0</v>
      </c>
      <c r="AP7" s="15">
        <v>251.31575000000001</v>
      </c>
      <c r="AQ7" s="41">
        <f t="shared" ref="AQ7:AQ35" si="20">SUM(AO7:AP7)</f>
        <v>251.31575000000001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>
        <v>0</v>
      </c>
      <c r="AY7" s="59">
        <v>394.875</v>
      </c>
      <c r="AZ7" s="95">
        <f t="shared" si="9"/>
        <v>394.875</v>
      </c>
      <c r="BA7" s="90"/>
      <c r="BB7" s="41"/>
      <c r="BC7" s="41">
        <f t="shared" si="10"/>
        <v>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418.03499999999997</v>
      </c>
      <c r="BK7" s="96">
        <f t="shared" si="13"/>
        <v>1526.6655000000001</v>
      </c>
      <c r="BL7" s="96">
        <f t="shared" si="14"/>
        <v>1944.7005000000001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252.5</v>
      </c>
      <c r="C8" s="69">
        <v>395</v>
      </c>
      <c r="D8" s="60">
        <f t="shared" si="0"/>
        <v>647.5</v>
      </c>
      <c r="E8" s="15">
        <v>231.25</v>
      </c>
      <c r="F8" s="15">
        <v>425</v>
      </c>
      <c r="G8" s="41">
        <f t="shared" si="15"/>
        <v>656.25</v>
      </c>
      <c r="H8" s="68">
        <v>102</v>
      </c>
      <c r="I8" s="68">
        <v>519.5625</v>
      </c>
      <c r="J8" s="60">
        <f t="shared" si="1"/>
        <v>621.5625</v>
      </c>
      <c r="K8" s="15">
        <v>18</v>
      </c>
      <c r="L8" s="15">
        <v>198.75</v>
      </c>
      <c r="M8" s="41">
        <f t="shared" si="16"/>
        <v>216.75</v>
      </c>
      <c r="N8" s="69">
        <v>0</v>
      </c>
      <c r="O8" s="69">
        <v>41.492000000000004</v>
      </c>
      <c r="P8" s="60">
        <f t="shared" si="2"/>
        <v>41.492000000000004</v>
      </c>
      <c r="Q8" s="15">
        <v>0</v>
      </c>
      <c r="R8" s="15">
        <v>76.768000000000001</v>
      </c>
      <c r="S8" s="41">
        <f t="shared" si="17"/>
        <v>76.768000000000001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>
        <v>34.32</v>
      </c>
      <c r="AG8" s="69">
        <v>2.64</v>
      </c>
      <c r="AH8" s="60">
        <f t="shared" si="5"/>
        <v>36.96</v>
      </c>
      <c r="AI8" s="15">
        <v>34.32</v>
      </c>
      <c r="AJ8" s="15">
        <v>2.64</v>
      </c>
      <c r="AK8" s="123">
        <f>AI8+AJ8</f>
        <v>36.96</v>
      </c>
      <c r="AL8" s="69">
        <v>0</v>
      </c>
      <c r="AM8" s="69">
        <v>834.75</v>
      </c>
      <c r="AN8" s="60">
        <f t="shared" si="6"/>
        <v>834.75</v>
      </c>
      <c r="AO8" s="15">
        <v>0</v>
      </c>
      <c r="AP8" s="15">
        <v>210.49124999999998</v>
      </c>
      <c r="AQ8" s="41">
        <f t="shared" si="20"/>
        <v>210.49124999999998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>
        <v>0</v>
      </c>
      <c r="AY8" s="59">
        <v>400.23750000000001</v>
      </c>
      <c r="AZ8" s="95">
        <f t="shared" si="9"/>
        <v>400.23750000000001</v>
      </c>
      <c r="BA8" s="90"/>
      <c r="BB8" s="41"/>
      <c r="BC8" s="41">
        <f t="shared" si="10"/>
        <v>0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388.82</v>
      </c>
      <c r="BK8" s="96">
        <f t="shared" si="13"/>
        <v>2193.6820000000002</v>
      </c>
      <c r="BL8" s="96">
        <f t="shared" si="14"/>
        <v>2582.5020000000004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262.5</v>
      </c>
      <c r="C9" s="69">
        <v>412.5</v>
      </c>
      <c r="D9" s="60">
        <f t="shared" si="0"/>
        <v>675</v>
      </c>
      <c r="E9" s="15">
        <v>161.25</v>
      </c>
      <c r="F9" s="15">
        <v>255</v>
      </c>
      <c r="G9" s="41">
        <f t="shared" si="15"/>
        <v>416.25</v>
      </c>
      <c r="H9" s="68">
        <v>55.462499999999999</v>
      </c>
      <c r="I9" s="68">
        <v>561</v>
      </c>
      <c r="J9" s="60">
        <f t="shared" si="1"/>
        <v>616.46249999999998</v>
      </c>
      <c r="K9" s="67">
        <v>36</v>
      </c>
      <c r="L9" s="67">
        <v>685.5</v>
      </c>
      <c r="M9" s="41">
        <f t="shared" si="16"/>
        <v>721.5</v>
      </c>
      <c r="N9" s="69">
        <v>0</v>
      </c>
      <c r="O9" s="69">
        <v>11.352000000000002</v>
      </c>
      <c r="P9" s="60">
        <f t="shared" si="2"/>
        <v>11.352000000000002</v>
      </c>
      <c r="Q9" s="15">
        <v>0</v>
      </c>
      <c r="R9" s="15">
        <v>104.91800000000001</v>
      </c>
      <c r="S9" s="41">
        <f t="shared" si="17"/>
        <v>104.91800000000001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>
        <v>17.265600000000003</v>
      </c>
      <c r="AG9" s="69">
        <v>0</v>
      </c>
      <c r="AH9" s="60">
        <f t="shared" si="5"/>
        <v>17.265600000000003</v>
      </c>
      <c r="AI9" s="15"/>
      <c r="AJ9" s="15"/>
      <c r="AK9" s="123">
        <f>AI9+AJ9</f>
        <v>0</v>
      </c>
      <c r="AL9" s="69">
        <v>0</v>
      </c>
      <c r="AM9" s="69">
        <v>536.75</v>
      </c>
      <c r="AN9" s="60">
        <f t="shared" si="6"/>
        <v>536.75</v>
      </c>
      <c r="AO9" s="15">
        <v>0</v>
      </c>
      <c r="AP9" s="15">
        <v>150.50899999999999</v>
      </c>
      <c r="AQ9" s="41">
        <f t="shared" si="20"/>
        <v>150.50899999999999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>
        <v>0</v>
      </c>
      <c r="AY9" s="59">
        <v>336.86250000000001</v>
      </c>
      <c r="AZ9" s="95">
        <f t="shared" si="9"/>
        <v>336.86250000000001</v>
      </c>
      <c r="BA9" s="90"/>
      <c r="BB9" s="41"/>
      <c r="BC9" s="41">
        <f t="shared" si="10"/>
        <v>0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335.22809999999998</v>
      </c>
      <c r="BK9" s="96">
        <f t="shared" si="13"/>
        <v>1858.4644999999998</v>
      </c>
      <c r="BL9" s="96">
        <f t="shared" si="14"/>
        <v>2193.6926000000003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257.5</v>
      </c>
      <c r="C10" s="69">
        <v>440</v>
      </c>
      <c r="D10" s="60">
        <f t="shared" si="0"/>
        <v>697.5</v>
      </c>
      <c r="E10" s="15">
        <v>230</v>
      </c>
      <c r="F10" s="15">
        <v>575</v>
      </c>
      <c r="G10" s="41">
        <f t="shared" si="15"/>
        <v>805</v>
      </c>
      <c r="H10" s="68">
        <v>44.625</v>
      </c>
      <c r="I10" s="68">
        <v>749.0625</v>
      </c>
      <c r="J10" s="60">
        <f t="shared" si="1"/>
        <v>793.6875</v>
      </c>
      <c r="K10" s="67">
        <v>21.75</v>
      </c>
      <c r="L10" s="67">
        <v>644.25</v>
      </c>
      <c r="M10" s="41">
        <f t="shared" si="16"/>
        <v>666</v>
      </c>
      <c r="N10" s="69">
        <v>0</v>
      </c>
      <c r="O10" s="69">
        <v>135.46984</v>
      </c>
      <c r="P10" s="60">
        <f t="shared" si="2"/>
        <v>135.46984</v>
      </c>
      <c r="Q10" s="15">
        <v>0</v>
      </c>
      <c r="R10" s="15">
        <v>118.408</v>
      </c>
      <c r="S10" s="41">
        <f t="shared" si="17"/>
        <v>118.408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57.552</v>
      </c>
      <c r="AG10" s="69">
        <v>0</v>
      </c>
      <c r="AH10" s="60">
        <f t="shared" si="5"/>
        <v>57.552</v>
      </c>
      <c r="AI10" s="15"/>
      <c r="AJ10" s="15"/>
      <c r="AK10" s="123">
        <f t="shared" ref="AK10:AK22" si="22">AI10+AJ10</f>
        <v>0</v>
      </c>
      <c r="AL10" s="69">
        <v>0</v>
      </c>
      <c r="AM10" s="69">
        <v>669.75</v>
      </c>
      <c r="AN10" s="60">
        <f t="shared" si="6"/>
        <v>669.75</v>
      </c>
      <c r="AO10" s="15">
        <v>0</v>
      </c>
      <c r="AP10" s="15">
        <v>163.114</v>
      </c>
      <c r="AQ10" s="41">
        <f t="shared" si="20"/>
        <v>163.114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>
        <v>0</v>
      </c>
      <c r="AY10" s="59">
        <v>229.10160000000002</v>
      </c>
      <c r="AZ10" s="95">
        <f t="shared" si="9"/>
        <v>229.10160000000002</v>
      </c>
      <c r="BA10" s="90"/>
      <c r="BB10" s="41"/>
      <c r="BC10" s="41">
        <f t="shared" si="10"/>
        <v>0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359.67700000000002</v>
      </c>
      <c r="BK10" s="96">
        <f t="shared" si="13"/>
        <v>2223.3839400000002</v>
      </c>
      <c r="BL10" s="96">
        <f t="shared" si="14"/>
        <v>2583.0609399999998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255</v>
      </c>
      <c r="C11" s="69">
        <v>445</v>
      </c>
      <c r="D11" s="60">
        <f t="shared" si="0"/>
        <v>700</v>
      </c>
      <c r="E11" s="15"/>
      <c r="F11" s="15"/>
      <c r="G11" s="41">
        <f t="shared" si="15"/>
        <v>0</v>
      </c>
      <c r="H11" s="68">
        <v>52.274999999999999</v>
      </c>
      <c r="I11" s="68">
        <v>692.32499999999993</v>
      </c>
      <c r="J11" s="60">
        <f t="shared" si="1"/>
        <v>744.59999999999991</v>
      </c>
      <c r="K11" s="67"/>
      <c r="L11" s="67"/>
      <c r="M11" s="41">
        <f t="shared" si="16"/>
        <v>0</v>
      </c>
      <c r="N11" s="69">
        <v>0</v>
      </c>
      <c r="O11" s="69">
        <v>142.3972</v>
      </c>
      <c r="P11" s="60">
        <f t="shared" si="2"/>
        <v>142.3972</v>
      </c>
      <c r="Q11" s="15">
        <v>0</v>
      </c>
      <c r="R11" s="15">
        <v>148.29499999999999</v>
      </c>
      <c r="S11" s="41">
        <f t="shared" si="17"/>
        <v>148.29499999999999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123.7368</v>
      </c>
      <c r="AG11" s="69">
        <v>14.468572800000004</v>
      </c>
      <c r="AH11" s="60">
        <f t="shared" si="5"/>
        <v>138.20537280000002</v>
      </c>
      <c r="AI11" s="15"/>
      <c r="AJ11" s="15"/>
      <c r="AK11" s="123">
        <f t="shared" si="22"/>
        <v>0</v>
      </c>
      <c r="AL11" s="69">
        <v>0</v>
      </c>
      <c r="AM11" s="69">
        <v>659.75</v>
      </c>
      <c r="AN11" s="60">
        <f t="shared" si="6"/>
        <v>659.75</v>
      </c>
      <c r="AO11" s="15">
        <v>0</v>
      </c>
      <c r="AP11" s="15">
        <v>141.054</v>
      </c>
      <c r="AQ11" s="41">
        <f t="shared" si="20"/>
        <v>141.054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>
        <v>0</v>
      </c>
      <c r="AY11" s="59">
        <v>138.92482500000003</v>
      </c>
      <c r="AZ11" s="95">
        <f t="shared" si="9"/>
        <v>138.92482500000003</v>
      </c>
      <c r="BA11" s="90"/>
      <c r="BB11" s="41"/>
      <c r="BC11" s="41">
        <f t="shared" si="10"/>
        <v>0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431.01179999999999</v>
      </c>
      <c r="BK11" s="96">
        <f t="shared" si="13"/>
        <v>2092.8655977999997</v>
      </c>
      <c r="BL11" s="96">
        <f t="shared" si="14"/>
        <v>2523.8773977999999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255</v>
      </c>
      <c r="C12" s="69">
        <v>437.5</v>
      </c>
      <c r="D12" s="60">
        <f t="shared" si="0"/>
        <v>692.5</v>
      </c>
      <c r="E12" s="15"/>
      <c r="F12" s="15"/>
      <c r="G12" s="41">
        <f t="shared" si="15"/>
        <v>0</v>
      </c>
      <c r="H12" s="68">
        <v>84.149999999999991</v>
      </c>
      <c r="I12" s="68">
        <v>837.03750000000002</v>
      </c>
      <c r="J12" s="60">
        <f t="shared" si="1"/>
        <v>921.1875</v>
      </c>
      <c r="K12" s="15"/>
      <c r="L12" s="15"/>
      <c r="M12" s="41">
        <f t="shared" si="16"/>
        <v>0</v>
      </c>
      <c r="N12" s="69">
        <v>0</v>
      </c>
      <c r="O12" s="69">
        <v>105.48912000000001</v>
      </c>
      <c r="P12" s="60">
        <f>N12+O12</f>
        <v>105.48912000000001</v>
      </c>
      <c r="Q12" s="15">
        <v>0</v>
      </c>
      <c r="R12" s="15">
        <v>213.803</v>
      </c>
      <c r="S12" s="41">
        <f t="shared" si="17"/>
        <v>213.803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158.268</v>
      </c>
      <c r="AG12" s="69">
        <v>14.100240000000003</v>
      </c>
      <c r="AH12" s="60">
        <f t="shared" si="5"/>
        <v>172.36824000000001</v>
      </c>
      <c r="AI12" s="15"/>
      <c r="AJ12" s="15"/>
      <c r="AK12" s="123">
        <f t="shared" si="22"/>
        <v>0</v>
      </c>
      <c r="AL12" s="69">
        <v>0</v>
      </c>
      <c r="AM12" s="69">
        <v>526.75</v>
      </c>
      <c r="AN12" s="60">
        <f t="shared" si="6"/>
        <v>526.75</v>
      </c>
      <c r="AO12" s="15">
        <v>0</v>
      </c>
      <c r="AP12" s="15">
        <v>168.44800000000001</v>
      </c>
      <c r="AQ12" s="41">
        <f t="shared" si="20"/>
        <v>168.44800000000001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>
        <v>0</v>
      </c>
      <c r="AY12" s="59">
        <v>206.51182500000002</v>
      </c>
      <c r="AZ12" s="95">
        <f t="shared" si="9"/>
        <v>206.51182500000002</v>
      </c>
      <c r="BA12" s="90"/>
      <c r="BB12" s="41"/>
      <c r="BC12" s="41">
        <f t="shared" ref="BC12:BC57" si="23">SUM(BA12:BB12)</f>
        <v>0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497.41800000000001</v>
      </c>
      <c r="BK12" s="96">
        <f t="shared" si="13"/>
        <v>2127.3886849999999</v>
      </c>
      <c r="BL12" s="96">
        <f t="shared" si="14"/>
        <v>2624.806685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187.5</v>
      </c>
      <c r="C13" s="69">
        <v>417.5</v>
      </c>
      <c r="D13" s="60">
        <f t="shared" si="0"/>
        <v>605</v>
      </c>
      <c r="E13" s="15"/>
      <c r="F13" s="15"/>
      <c r="G13" s="41">
        <f t="shared" si="15"/>
        <v>0</v>
      </c>
      <c r="H13" s="68">
        <v>111.5625</v>
      </c>
      <c r="I13" s="68">
        <v>795.6</v>
      </c>
      <c r="J13" s="60">
        <f t="shared" si="1"/>
        <v>907.16250000000002</v>
      </c>
      <c r="K13" s="15"/>
      <c r="L13" s="15"/>
      <c r="M13" s="41">
        <f t="shared" si="16"/>
        <v>0</v>
      </c>
      <c r="N13" s="69">
        <v>0</v>
      </c>
      <c r="O13" s="69">
        <v>29.216000000000001</v>
      </c>
      <c r="P13" s="60">
        <f>N13+O13</f>
        <v>29.216000000000001</v>
      </c>
      <c r="Q13" s="74">
        <v>0</v>
      </c>
      <c r="R13" s="67">
        <v>233.708</v>
      </c>
      <c r="S13" s="41">
        <f t="shared" si="17"/>
        <v>233.708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184.74192000000002</v>
      </c>
      <c r="AG13" s="69">
        <v>52.694349600000002</v>
      </c>
      <c r="AH13" s="60">
        <f t="shared" si="5"/>
        <v>237.43626960000003</v>
      </c>
      <c r="AI13" s="15"/>
      <c r="AJ13" s="15"/>
      <c r="AK13" s="123">
        <f t="shared" si="22"/>
        <v>0</v>
      </c>
      <c r="AL13" s="69">
        <v>0</v>
      </c>
      <c r="AM13" s="69">
        <v>405.25</v>
      </c>
      <c r="AN13" s="60">
        <f t="shared" si="6"/>
        <v>405.25</v>
      </c>
      <c r="AO13" s="15"/>
      <c r="AP13" s="15"/>
      <c r="AQ13" s="41">
        <f t="shared" si="20"/>
        <v>0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>
        <v>0</v>
      </c>
      <c r="AY13" s="59">
        <v>447.29928749999999</v>
      </c>
      <c r="AZ13" s="95">
        <f t="shared" ref="AZ13:AZ57" si="24">AX13+AY13</f>
        <v>447.29928749999999</v>
      </c>
      <c r="BA13" s="90"/>
      <c r="BB13" s="41"/>
      <c r="BC13" s="41">
        <f t="shared" si="23"/>
        <v>0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483.80442000000005</v>
      </c>
      <c r="BK13" s="96">
        <f t="shared" si="13"/>
        <v>2147.5596370999997</v>
      </c>
      <c r="BL13" s="96">
        <f t="shared" si="14"/>
        <v>2631.3640570999996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160</v>
      </c>
      <c r="C14" s="69">
        <v>415</v>
      </c>
      <c r="D14" s="60">
        <f t="shared" si="0"/>
        <v>575</v>
      </c>
      <c r="E14" s="15"/>
      <c r="F14" s="15"/>
      <c r="G14" s="41">
        <f t="shared" si="15"/>
        <v>0</v>
      </c>
      <c r="H14" s="68">
        <v>66.9375</v>
      </c>
      <c r="I14" s="68">
        <v>735.03750000000002</v>
      </c>
      <c r="J14" s="60">
        <f t="shared" si="1"/>
        <v>801.97500000000002</v>
      </c>
      <c r="K14" s="15"/>
      <c r="L14" s="15"/>
      <c r="M14" s="41">
        <f t="shared" si="16"/>
        <v>0</v>
      </c>
      <c r="N14" s="69">
        <v>0</v>
      </c>
      <c r="O14" s="69">
        <v>82.551260000000013</v>
      </c>
      <c r="P14" s="60">
        <f>N14+O14</f>
        <v>82.551260000000013</v>
      </c>
      <c r="Q14" s="74"/>
      <c r="R14" s="67"/>
      <c r="S14" s="41">
        <f t="shared" si="17"/>
        <v>0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226.75488000000001</v>
      </c>
      <c r="AG14" s="69">
        <v>78.103819200000018</v>
      </c>
      <c r="AH14" s="60">
        <f t="shared" si="5"/>
        <v>304.85869920000005</v>
      </c>
      <c r="AI14" s="15"/>
      <c r="AJ14" s="15"/>
      <c r="AK14" s="123">
        <f t="shared" si="22"/>
        <v>0</v>
      </c>
      <c r="AL14" s="69">
        <v>0</v>
      </c>
      <c r="AM14" s="69">
        <v>365.5</v>
      </c>
      <c r="AN14" s="60">
        <f t="shared" si="6"/>
        <v>365.5</v>
      </c>
      <c r="AO14" s="15"/>
      <c r="AP14" s="15"/>
      <c r="AQ14" s="41">
        <f t="shared" si="20"/>
        <v>0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>
        <v>0</v>
      </c>
      <c r="AY14" s="59">
        <v>964.53971249999995</v>
      </c>
      <c r="AZ14" s="95">
        <f t="shared" si="24"/>
        <v>964.53971249999995</v>
      </c>
      <c r="BA14" s="90"/>
      <c r="BB14" s="41"/>
      <c r="BC14" s="41">
        <f t="shared" si="23"/>
        <v>0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453.69238000000001</v>
      </c>
      <c r="BK14" s="96">
        <f t="shared" si="13"/>
        <v>2640.7322917000001</v>
      </c>
      <c r="BL14" s="96">
        <f t="shared" si="14"/>
        <v>3094.4246716999996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157.5</v>
      </c>
      <c r="C15" s="69">
        <v>302.5</v>
      </c>
      <c r="D15" s="60">
        <f t="shared" ref="D15:D22" si="25">B15+C15</f>
        <v>460</v>
      </c>
      <c r="E15" s="36"/>
      <c r="F15" s="36"/>
      <c r="G15" s="41">
        <f t="shared" si="15"/>
        <v>0</v>
      </c>
      <c r="H15" s="68">
        <v>63.112499999999997</v>
      </c>
      <c r="I15" s="68">
        <v>1090.125</v>
      </c>
      <c r="J15" s="60">
        <f t="shared" si="1"/>
        <v>1153.2375</v>
      </c>
      <c r="K15" s="15"/>
      <c r="L15" s="15"/>
      <c r="M15" s="41">
        <f t="shared" si="16"/>
        <v>0</v>
      </c>
      <c r="N15" s="69">
        <v>0</v>
      </c>
      <c r="O15" s="69">
        <v>115.29364000000002</v>
      </c>
      <c r="P15" s="60">
        <f t="shared" ref="P15:P57" si="26">N15+O15</f>
        <v>115.29364000000002</v>
      </c>
      <c r="Q15" s="74"/>
      <c r="R15" s="67"/>
      <c r="S15" s="41">
        <f t="shared" si="17"/>
        <v>0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256.10640000000001</v>
      </c>
      <c r="AG15" s="69">
        <v>99.564960000000013</v>
      </c>
      <c r="AH15" s="60">
        <f t="shared" si="5"/>
        <v>355.67136000000005</v>
      </c>
      <c r="AI15" s="79"/>
      <c r="AJ15" s="66"/>
      <c r="AK15" s="123">
        <f t="shared" si="22"/>
        <v>0</v>
      </c>
      <c r="AL15" s="69">
        <v>0</v>
      </c>
      <c r="AM15" s="69">
        <v>289.25</v>
      </c>
      <c r="AN15" s="60">
        <f t="shared" si="6"/>
        <v>289.25</v>
      </c>
      <c r="AO15" s="15"/>
      <c r="AP15" s="15"/>
      <c r="AQ15" s="41">
        <f t="shared" si="20"/>
        <v>0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>
        <v>0</v>
      </c>
      <c r="AY15" s="59">
        <v>420.46533749999986</v>
      </c>
      <c r="AZ15" s="95">
        <f t="shared" si="24"/>
        <v>420.46533749999986</v>
      </c>
      <c r="BA15" s="90"/>
      <c r="BB15" s="41"/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476.71890000000002</v>
      </c>
      <c r="BK15" s="96">
        <f t="shared" si="27"/>
        <v>2317.1989374999998</v>
      </c>
      <c r="BL15" s="96">
        <f t="shared" si="14"/>
        <v>2793.9178375000001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165</v>
      </c>
      <c r="C16" s="69">
        <v>302.5</v>
      </c>
      <c r="D16" s="60">
        <f t="shared" si="25"/>
        <v>467.5</v>
      </c>
      <c r="E16" s="15"/>
      <c r="F16" s="15"/>
      <c r="G16" s="41">
        <f t="shared" si="15"/>
        <v>0</v>
      </c>
      <c r="H16" s="68">
        <v>25.5</v>
      </c>
      <c r="I16" s="68">
        <v>1065.8999999999999</v>
      </c>
      <c r="J16" s="60">
        <f t="shared" si="1"/>
        <v>1091.3999999999999</v>
      </c>
      <c r="K16" s="67"/>
      <c r="L16" s="67"/>
      <c r="M16" s="41">
        <f t="shared" si="16"/>
        <v>0</v>
      </c>
      <c r="N16" s="69">
        <v>0</v>
      </c>
      <c r="O16" s="69">
        <v>177.42581999999999</v>
      </c>
      <c r="P16" s="60">
        <f t="shared" si="26"/>
        <v>177.42581999999999</v>
      </c>
      <c r="Q16" s="74"/>
      <c r="R16" s="67"/>
      <c r="S16" s="41">
        <f t="shared" si="17"/>
        <v>0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287.76000000000005</v>
      </c>
      <c r="AG16" s="69">
        <v>207.68790240000004</v>
      </c>
      <c r="AH16" s="60">
        <f t="shared" si="5"/>
        <v>495.44790240000009</v>
      </c>
      <c r="AI16" s="79"/>
      <c r="AJ16" s="66"/>
      <c r="AK16" s="123">
        <f t="shared" si="22"/>
        <v>0</v>
      </c>
      <c r="AL16" s="69">
        <v>0</v>
      </c>
      <c r="AM16" s="69">
        <v>195</v>
      </c>
      <c r="AN16" s="60">
        <f t="shared" si="6"/>
        <v>195</v>
      </c>
      <c r="AO16" s="15"/>
      <c r="AP16" s="15"/>
      <c r="AQ16" s="41">
        <f t="shared" si="20"/>
        <v>0</v>
      </c>
      <c r="AR16" s="69">
        <v>15.84</v>
      </c>
      <c r="AS16" s="69">
        <v>68.64</v>
      </c>
      <c r="AT16" s="60">
        <f>AR16+AS16</f>
        <v>84.48</v>
      </c>
      <c r="AU16" s="67"/>
      <c r="AV16" s="67"/>
      <c r="AW16" s="88">
        <f t="shared" si="8"/>
        <v>0</v>
      </c>
      <c r="AX16" s="94">
        <v>0</v>
      </c>
      <c r="AY16" s="59">
        <v>942.10203749999937</v>
      </c>
      <c r="AZ16" s="95">
        <f t="shared" si="24"/>
        <v>942.10203749999937</v>
      </c>
      <c r="BA16" s="90"/>
      <c r="BB16" s="41"/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494.1</v>
      </c>
      <c r="BK16" s="96">
        <f t="shared" si="27"/>
        <v>2959.2557598999992</v>
      </c>
      <c r="BL16" s="96">
        <f t="shared" si="14"/>
        <v>3453.3557598999992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102.5</v>
      </c>
      <c r="C17" s="69">
        <v>302.5</v>
      </c>
      <c r="D17" s="60">
        <f t="shared" si="25"/>
        <v>405</v>
      </c>
      <c r="E17" s="15"/>
      <c r="F17" s="15"/>
      <c r="G17" s="41">
        <f t="shared" si="15"/>
        <v>0</v>
      </c>
      <c r="H17" s="68">
        <v>6.375</v>
      </c>
      <c r="I17" s="68">
        <v>1058.25</v>
      </c>
      <c r="J17" s="60">
        <f>H17+I17</f>
        <v>1064.625</v>
      </c>
      <c r="K17" s="67"/>
      <c r="L17" s="67"/>
      <c r="M17" s="41">
        <f t="shared" si="16"/>
        <v>0</v>
      </c>
      <c r="N17" s="69">
        <v>0</v>
      </c>
      <c r="O17" s="69">
        <v>209.62942000000007</v>
      </c>
      <c r="P17" s="60">
        <f t="shared" si="26"/>
        <v>209.62942000000007</v>
      </c>
      <c r="Q17" s="15"/>
      <c r="R17" s="15"/>
      <c r="S17" s="41">
        <f t="shared" si="17"/>
        <v>0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>
        <v>311.35632000000004</v>
      </c>
      <c r="AG17" s="69">
        <v>368.49628913576737</v>
      </c>
      <c r="AH17" s="60">
        <f t="shared" si="5"/>
        <v>679.85260913576735</v>
      </c>
      <c r="AI17" s="79"/>
      <c r="AJ17" s="66"/>
      <c r="AK17" s="123">
        <f t="shared" si="22"/>
        <v>0</v>
      </c>
      <c r="AL17" s="69">
        <v>0</v>
      </c>
      <c r="AM17" s="69">
        <v>125.25</v>
      </c>
      <c r="AN17" s="60">
        <f t="shared" si="6"/>
        <v>125.25</v>
      </c>
      <c r="AO17" s="15"/>
      <c r="AP17" s="15"/>
      <c r="AQ17" s="41">
        <f t="shared" si="20"/>
        <v>0</v>
      </c>
      <c r="AR17" s="69">
        <v>43.031999999999996</v>
      </c>
      <c r="AS17" s="69">
        <v>124.968</v>
      </c>
      <c r="AT17" s="60">
        <f t="shared" ref="AT17:AT57" si="28">AR17+AS17</f>
        <v>168</v>
      </c>
      <c r="AU17" s="67"/>
      <c r="AV17" s="67"/>
      <c r="AW17" s="88">
        <f t="shared" si="8"/>
        <v>0</v>
      </c>
      <c r="AX17" s="94">
        <v>0</v>
      </c>
      <c r="AY17" s="59">
        <v>737.13607499999966</v>
      </c>
      <c r="AZ17" s="95">
        <f t="shared" si="24"/>
        <v>737.13607499999966</v>
      </c>
      <c r="BA17" s="90"/>
      <c r="BB17" s="41"/>
      <c r="BC17" s="41">
        <f t="shared" si="23"/>
        <v>0</v>
      </c>
      <c r="BD17" s="59">
        <v>0</v>
      </c>
      <c r="BE17" s="59">
        <v>0</v>
      </c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463.26332000000002</v>
      </c>
      <c r="BK17" s="96">
        <f t="shared" si="27"/>
        <v>2926.2297841357667</v>
      </c>
      <c r="BL17" s="96">
        <f t="shared" si="14"/>
        <v>3389.4931041357668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65</v>
      </c>
      <c r="C18" s="69">
        <v>287.5</v>
      </c>
      <c r="D18" s="60">
        <f t="shared" si="25"/>
        <v>352.5</v>
      </c>
      <c r="E18" s="36"/>
      <c r="F18" s="36"/>
      <c r="G18" s="41">
        <f t="shared" si="15"/>
        <v>0</v>
      </c>
      <c r="H18" s="68">
        <v>1.9124999999999999</v>
      </c>
      <c r="I18" s="68">
        <v>729.9375</v>
      </c>
      <c r="J18" s="60">
        <f t="shared" si="1"/>
        <v>731.85</v>
      </c>
      <c r="K18" s="67"/>
      <c r="L18" s="67"/>
      <c r="M18" s="41">
        <f t="shared" si="16"/>
        <v>0</v>
      </c>
      <c r="N18" s="69">
        <v>0</v>
      </c>
      <c r="O18" s="69">
        <v>179.23411000000004</v>
      </c>
      <c r="P18" s="60">
        <f t="shared" si="26"/>
        <v>179.23411000000004</v>
      </c>
      <c r="Q18" s="15"/>
      <c r="R18" s="15"/>
      <c r="S18" s="41">
        <f t="shared" si="17"/>
        <v>0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>
        <v>301.57248000000004</v>
      </c>
      <c r="AG18" s="69">
        <v>508.82298720000006</v>
      </c>
      <c r="AH18" s="60">
        <f t="shared" si="5"/>
        <v>810.3954672000001</v>
      </c>
      <c r="AI18" s="79"/>
      <c r="AJ18" s="66"/>
      <c r="AK18" s="123">
        <f t="shared" si="22"/>
        <v>0</v>
      </c>
      <c r="AL18" s="69">
        <v>0</v>
      </c>
      <c r="AM18" s="69">
        <v>119.25</v>
      </c>
      <c r="AN18" s="60">
        <f t="shared" ref="AN18:AN35" si="29">AL18+AM18</f>
        <v>119.25</v>
      </c>
      <c r="AO18" s="15"/>
      <c r="AP18" s="15"/>
      <c r="AQ18" s="41">
        <f t="shared" si="20"/>
        <v>0</v>
      </c>
      <c r="AR18" s="69">
        <v>172.66800000000001</v>
      </c>
      <c r="AS18" s="69">
        <v>139.86000000000001</v>
      </c>
      <c r="AT18" s="60">
        <f t="shared" si="28"/>
        <v>312.52800000000002</v>
      </c>
      <c r="AU18" s="67"/>
      <c r="AV18" s="67"/>
      <c r="AW18" s="88">
        <f t="shared" ref="AW18:AW53" si="30">SUM(AU18:AV18)</f>
        <v>0</v>
      </c>
      <c r="AX18" s="94">
        <v>0</v>
      </c>
      <c r="AY18" s="59">
        <v>1158.7304624999997</v>
      </c>
      <c r="AZ18" s="95">
        <f t="shared" si="24"/>
        <v>1158.7304624999997</v>
      </c>
      <c r="BA18" s="90"/>
      <c r="BB18" s="41"/>
      <c r="BC18" s="41">
        <f t="shared" si="23"/>
        <v>0</v>
      </c>
      <c r="BD18" s="59">
        <v>0</v>
      </c>
      <c r="BE18" s="59">
        <v>12.909600000000001</v>
      </c>
      <c r="BF18" s="59">
        <f t="shared" si="21"/>
        <v>12.909600000000001</v>
      </c>
      <c r="BG18" s="15"/>
      <c r="BH18" s="80"/>
      <c r="BI18" s="41">
        <f t="shared" si="11"/>
        <v>0</v>
      </c>
      <c r="BJ18" s="96">
        <f t="shared" si="27"/>
        <v>541.15298000000007</v>
      </c>
      <c r="BK18" s="96">
        <f t="shared" si="27"/>
        <v>3123.3350596999999</v>
      </c>
      <c r="BL18" s="96">
        <f t="shared" si="14"/>
        <v>3664.4880396999997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7.5</v>
      </c>
      <c r="C19" s="69">
        <v>262.5</v>
      </c>
      <c r="D19" s="60">
        <f t="shared" si="25"/>
        <v>270</v>
      </c>
      <c r="E19" s="15"/>
      <c r="F19" s="15"/>
      <c r="G19" s="41">
        <f t="shared" si="15"/>
        <v>0</v>
      </c>
      <c r="H19" s="68">
        <v>5.7374999999999998</v>
      </c>
      <c r="I19" s="68">
        <v>696.15</v>
      </c>
      <c r="J19" s="60">
        <f t="shared" si="1"/>
        <v>701.88749999999993</v>
      </c>
      <c r="K19" s="67"/>
      <c r="L19" s="67"/>
      <c r="M19" s="41">
        <f t="shared" si="16"/>
        <v>0</v>
      </c>
      <c r="N19" s="69">
        <v>0</v>
      </c>
      <c r="O19" s="69">
        <v>142.9956</v>
      </c>
      <c r="P19" s="60">
        <f t="shared" si="26"/>
        <v>142.9956</v>
      </c>
      <c r="Q19" s="15"/>
      <c r="R19" s="15"/>
      <c r="S19" s="41">
        <f t="shared" si="17"/>
        <v>0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>
        <v>253.80432000000005</v>
      </c>
      <c r="AG19" s="69">
        <v>683.90825712000014</v>
      </c>
      <c r="AH19" s="60">
        <f t="shared" si="5"/>
        <v>937.71257712000022</v>
      </c>
      <c r="AI19" s="79"/>
      <c r="AJ19" s="66"/>
      <c r="AK19" s="123">
        <f t="shared" si="22"/>
        <v>0</v>
      </c>
      <c r="AL19" s="69">
        <v>0</v>
      </c>
      <c r="AM19" s="69">
        <v>33</v>
      </c>
      <c r="AN19" s="60">
        <f t="shared" si="29"/>
        <v>33</v>
      </c>
      <c r="AO19" s="15"/>
      <c r="AP19" s="15"/>
      <c r="AQ19" s="41">
        <f t="shared" si="20"/>
        <v>0</v>
      </c>
      <c r="AR19" s="69">
        <v>371.06400000000002</v>
      </c>
      <c r="AS19" s="69">
        <v>174.56399999999999</v>
      </c>
      <c r="AT19" s="60">
        <f t="shared" si="28"/>
        <v>545.62800000000004</v>
      </c>
      <c r="AU19" s="41"/>
      <c r="AV19" s="41"/>
      <c r="AW19" s="88">
        <f t="shared" si="30"/>
        <v>0</v>
      </c>
      <c r="AX19" s="94">
        <v>0</v>
      </c>
      <c r="AY19" s="59">
        <v>886.04489999999987</v>
      </c>
      <c r="AZ19" s="95">
        <f t="shared" si="24"/>
        <v>886.04489999999987</v>
      </c>
      <c r="BA19" s="90"/>
      <c r="BB19" s="41"/>
      <c r="BC19" s="41">
        <f t="shared" si="23"/>
        <v>0</v>
      </c>
      <c r="BD19" s="59">
        <v>0</v>
      </c>
      <c r="BE19" s="59">
        <v>51.638400000000004</v>
      </c>
      <c r="BF19" s="59">
        <f t="shared" si="21"/>
        <v>51.638400000000004</v>
      </c>
      <c r="BG19" s="15"/>
      <c r="BH19" s="80"/>
      <c r="BI19" s="41">
        <f t="shared" si="11"/>
        <v>0</v>
      </c>
      <c r="BJ19" s="96">
        <f t="shared" si="27"/>
        <v>638.10581999999999</v>
      </c>
      <c r="BK19" s="96">
        <f t="shared" si="27"/>
        <v>2879.1627571200002</v>
      </c>
      <c r="BL19" s="96">
        <f t="shared" si="14"/>
        <v>3517.2685771200004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232.5</v>
      </c>
      <c r="D20" s="60">
        <f t="shared" si="25"/>
        <v>232.5</v>
      </c>
      <c r="E20" s="15"/>
      <c r="F20" s="15"/>
      <c r="G20" s="41">
        <f t="shared" si="15"/>
        <v>0</v>
      </c>
      <c r="H20" s="68">
        <v>1.2749999999999999</v>
      </c>
      <c r="I20" s="68">
        <v>625.38749999999993</v>
      </c>
      <c r="J20" s="60">
        <f t="shared" si="1"/>
        <v>626.66249999999991</v>
      </c>
      <c r="K20" s="15"/>
      <c r="L20" s="15"/>
      <c r="M20" s="41">
        <f t="shared" si="16"/>
        <v>0</v>
      </c>
      <c r="N20" s="69">
        <v>0</v>
      </c>
      <c r="O20" s="69">
        <v>76.352760000000018</v>
      </c>
      <c r="P20" s="60">
        <f t="shared" si="26"/>
        <v>76.352760000000018</v>
      </c>
      <c r="Q20" s="15"/>
      <c r="R20" s="15"/>
      <c r="S20" s="41">
        <f>Q20+R20</f>
        <v>0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>
        <v>199.12992</v>
      </c>
      <c r="AG20" s="69">
        <v>1021.3695888000001</v>
      </c>
      <c r="AH20" s="60">
        <f t="shared" si="5"/>
        <v>1220.4995088000001</v>
      </c>
      <c r="AI20" s="80"/>
      <c r="AJ20" s="66"/>
      <c r="AK20" s="123">
        <f t="shared" si="22"/>
        <v>0</v>
      </c>
      <c r="AL20" s="69">
        <v>0</v>
      </c>
      <c r="AM20" s="69">
        <v>27.52</v>
      </c>
      <c r="AN20" s="60">
        <f t="shared" si="29"/>
        <v>27.52</v>
      </c>
      <c r="AO20" s="15"/>
      <c r="AP20" s="15"/>
      <c r="AQ20" s="41">
        <f t="shared" si="20"/>
        <v>0</v>
      </c>
      <c r="AR20" s="69">
        <v>345.00001056000002</v>
      </c>
      <c r="AS20" s="69">
        <v>219.86799999999997</v>
      </c>
      <c r="AT20" s="60">
        <f t="shared" si="28"/>
        <v>564.86801056000002</v>
      </c>
      <c r="AU20" s="15"/>
      <c r="AV20" s="15"/>
      <c r="AW20" s="88">
        <f t="shared" si="30"/>
        <v>0</v>
      </c>
      <c r="AX20" s="94">
        <v>0</v>
      </c>
      <c r="AY20" s="59">
        <v>557.15009999999995</v>
      </c>
      <c r="AZ20" s="95">
        <f t="shared" si="24"/>
        <v>557.15009999999995</v>
      </c>
      <c r="BA20" s="90"/>
      <c r="BB20" s="41"/>
      <c r="BC20" s="41">
        <f t="shared" si="23"/>
        <v>0</v>
      </c>
      <c r="BD20" s="59">
        <v>0</v>
      </c>
      <c r="BE20" s="59">
        <v>124.7004</v>
      </c>
      <c r="BF20" s="59">
        <f t="shared" si="21"/>
        <v>124.7004</v>
      </c>
      <c r="BG20" s="15"/>
      <c r="BH20" s="80"/>
      <c r="BI20" s="41">
        <f t="shared" si="11"/>
        <v>0</v>
      </c>
      <c r="BJ20" s="96">
        <f t="shared" si="27"/>
        <v>545.40493056000003</v>
      </c>
      <c r="BK20" s="96">
        <f t="shared" si="27"/>
        <v>2760.1479488</v>
      </c>
      <c r="BL20" s="96">
        <f t="shared" si="14"/>
        <v>3305.5528793599997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150</v>
      </c>
      <c r="D21" s="60">
        <f t="shared" si="25"/>
        <v>150</v>
      </c>
      <c r="E21" s="15"/>
      <c r="F21" s="15"/>
      <c r="G21" s="41">
        <f>E21+F21</f>
        <v>0</v>
      </c>
      <c r="H21" s="68">
        <v>0.63749999999999996</v>
      </c>
      <c r="I21" s="68">
        <v>684.03750000000002</v>
      </c>
      <c r="J21" s="60">
        <f>H21+I21</f>
        <v>684.67500000000007</v>
      </c>
      <c r="K21" s="15"/>
      <c r="L21" s="15"/>
      <c r="M21" s="41">
        <f t="shared" si="16"/>
        <v>0</v>
      </c>
      <c r="N21" s="69">
        <v>0</v>
      </c>
      <c r="O21" s="69">
        <v>92.926680000000019</v>
      </c>
      <c r="P21" s="60">
        <f t="shared" si="26"/>
        <v>92.926680000000019</v>
      </c>
      <c r="Q21" s="15"/>
      <c r="R21" s="15"/>
      <c r="S21" s="41">
        <f t="shared" si="17"/>
        <v>0</v>
      </c>
      <c r="T21" s="69">
        <v>82.32</v>
      </c>
      <c r="U21" s="69">
        <v>110.88</v>
      </c>
      <c r="V21" s="60">
        <f t="shared" si="3"/>
        <v>193.2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>
        <v>282.00480000000005</v>
      </c>
      <c r="AG21" s="69">
        <v>1307.0059200000001</v>
      </c>
      <c r="AH21" s="60">
        <f t="shared" si="5"/>
        <v>1589.0107200000002</v>
      </c>
      <c r="AI21" s="80"/>
      <c r="AJ21" s="66"/>
      <c r="AK21" s="123">
        <f t="shared" si="22"/>
        <v>0</v>
      </c>
      <c r="AL21" s="69">
        <v>0</v>
      </c>
      <c r="AM21" s="69">
        <v>165</v>
      </c>
      <c r="AN21" s="60">
        <f t="shared" si="29"/>
        <v>165</v>
      </c>
      <c r="AO21" s="15"/>
      <c r="AP21" s="15"/>
      <c r="AQ21" s="41">
        <f t="shared" si="20"/>
        <v>0</v>
      </c>
      <c r="AR21" s="69">
        <v>260.67600000000004</v>
      </c>
      <c r="AS21" s="69">
        <v>508.52155012224938</v>
      </c>
      <c r="AT21" s="60">
        <f t="shared" si="28"/>
        <v>769.19755012224937</v>
      </c>
      <c r="AU21" s="15"/>
      <c r="AV21" s="15"/>
      <c r="AW21" s="88">
        <f t="shared" si="30"/>
        <v>0</v>
      </c>
      <c r="AX21" s="94">
        <v>0</v>
      </c>
      <c r="AY21" s="59">
        <v>770.56004999999959</v>
      </c>
      <c r="AZ21" s="95">
        <f t="shared" si="24"/>
        <v>770.56004999999959</v>
      </c>
      <c r="BA21" s="90"/>
      <c r="BB21" s="41"/>
      <c r="BC21" s="41">
        <f t="shared" si="23"/>
        <v>0</v>
      </c>
      <c r="BD21" s="59">
        <v>0</v>
      </c>
      <c r="BE21" s="59">
        <v>125</v>
      </c>
      <c r="BF21" s="59">
        <f t="shared" si="21"/>
        <v>125</v>
      </c>
      <c r="BG21" s="15"/>
      <c r="BH21" s="15"/>
      <c r="BI21" s="41">
        <f t="shared" si="11"/>
        <v>0</v>
      </c>
      <c r="BJ21" s="96">
        <f t="shared" si="27"/>
        <v>625.63830000000007</v>
      </c>
      <c r="BK21" s="96">
        <f t="shared" si="27"/>
        <v>3788.9317001222489</v>
      </c>
      <c r="BL21" s="96">
        <f t="shared" si="14"/>
        <v>4414.5700001222485</v>
      </c>
      <c r="BN21" s="34"/>
      <c r="BO21" s="99"/>
      <c r="BP21" s="77"/>
      <c r="BQ21" s="34"/>
    </row>
    <row r="22" spans="1:71" x14ac:dyDescent="0.2">
      <c r="A22" s="13">
        <v>17</v>
      </c>
      <c r="B22" s="69">
        <v>0</v>
      </c>
      <c r="C22" s="69">
        <v>60</v>
      </c>
      <c r="D22" s="60">
        <f t="shared" si="25"/>
        <v>60</v>
      </c>
      <c r="E22" s="15"/>
      <c r="F22" s="15"/>
      <c r="G22" s="41">
        <f t="shared" ref="G22:G45" si="31">E22+F22</f>
        <v>0</v>
      </c>
      <c r="H22" s="68">
        <v>0.63749999999999996</v>
      </c>
      <c r="I22" s="68">
        <v>779.02499999999998</v>
      </c>
      <c r="J22" s="60">
        <f>H22+I22</f>
        <v>779.66250000000002</v>
      </c>
      <c r="K22" s="67"/>
      <c r="L22" s="67"/>
      <c r="M22" s="41">
        <f>K22+L22</f>
        <v>0</v>
      </c>
      <c r="N22" s="69">
        <v>0</v>
      </c>
      <c r="O22" s="69">
        <v>40.821220000000011</v>
      </c>
      <c r="P22" s="60">
        <f t="shared" si="26"/>
        <v>40.821220000000011</v>
      </c>
      <c r="Q22" s="15"/>
      <c r="R22" s="15"/>
      <c r="S22" s="41">
        <f t="shared" si="17"/>
        <v>0</v>
      </c>
      <c r="T22" s="69">
        <v>98.783999999999992</v>
      </c>
      <c r="U22" s="69">
        <v>64.209599999999995</v>
      </c>
      <c r="V22" s="60">
        <f t="shared" si="3"/>
        <v>162.99359999999999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>
        <v>336.67920000000004</v>
      </c>
      <c r="AG22" s="69">
        <v>1776.8834688000006</v>
      </c>
      <c r="AH22" s="60">
        <f t="shared" si="5"/>
        <v>2113.5626688000007</v>
      </c>
      <c r="AI22" s="35"/>
      <c r="AJ22" s="66"/>
      <c r="AK22" s="123">
        <f t="shared" si="22"/>
        <v>0</v>
      </c>
      <c r="AL22" s="69">
        <v>0</v>
      </c>
      <c r="AM22" s="69">
        <v>49.68</v>
      </c>
      <c r="AN22" s="60">
        <f t="shared" si="29"/>
        <v>49.68</v>
      </c>
      <c r="AO22" s="15"/>
      <c r="AP22" s="15"/>
      <c r="AQ22" s="41">
        <f t="shared" si="20"/>
        <v>0</v>
      </c>
      <c r="AR22" s="69">
        <v>258.76499999999999</v>
      </c>
      <c r="AS22" s="69">
        <v>545.9199168704157</v>
      </c>
      <c r="AT22" s="60">
        <f>AR22+AS22</f>
        <v>804.68491687041569</v>
      </c>
      <c r="AU22" s="15"/>
      <c r="AV22" s="15"/>
      <c r="AW22" s="88">
        <f>SUM(AU22:AV22)</f>
        <v>0</v>
      </c>
      <c r="AX22" s="94">
        <v>0</v>
      </c>
      <c r="AY22" s="59">
        <v>215.27999999999997</v>
      </c>
      <c r="AZ22" s="95">
        <f t="shared" si="24"/>
        <v>215.27999999999997</v>
      </c>
      <c r="BA22" s="90"/>
      <c r="BB22" s="41"/>
      <c r="BC22" s="41">
        <f t="shared" si="23"/>
        <v>0</v>
      </c>
      <c r="BD22" s="59">
        <v>0</v>
      </c>
      <c r="BE22" s="59">
        <v>156.9744</v>
      </c>
      <c r="BF22" s="59">
        <f t="shared" si="21"/>
        <v>156.9744</v>
      </c>
      <c r="BG22" s="15"/>
      <c r="BH22" s="15"/>
      <c r="BI22" s="41">
        <f t="shared" si="11"/>
        <v>0</v>
      </c>
      <c r="BJ22" s="96">
        <f t="shared" ref="BJ22:BK25" si="32">B22+H22+N22+T22+Z22+AF22+AL22+AR22+AX22</f>
        <v>694.86570000000006</v>
      </c>
      <c r="BK22" s="96">
        <f t="shared" si="32"/>
        <v>3531.8192056704165</v>
      </c>
      <c r="BL22" s="96">
        <f t="shared" si="14"/>
        <v>4226.6849056704159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0.63749999999999996</v>
      </c>
      <c r="I23" s="68">
        <v>717.1875</v>
      </c>
      <c r="J23" s="60">
        <f>H23+I23</f>
        <v>717.82500000000005</v>
      </c>
      <c r="K23" s="67"/>
      <c r="L23" s="67"/>
      <c r="M23" s="41">
        <f t="shared" si="16"/>
        <v>0</v>
      </c>
      <c r="N23" s="69">
        <v>0</v>
      </c>
      <c r="O23" s="69">
        <v>67.994960000000006</v>
      </c>
      <c r="P23" s="60">
        <f t="shared" si="26"/>
        <v>67.994960000000006</v>
      </c>
      <c r="Q23" s="67"/>
      <c r="R23" s="67"/>
      <c r="S23" s="41">
        <f t="shared" si="17"/>
        <v>0</v>
      </c>
      <c r="T23" s="69">
        <v>131.49612403200001</v>
      </c>
      <c r="U23" s="69">
        <v>248.10589439999995</v>
      </c>
      <c r="V23" s="60">
        <f t="shared" si="3"/>
        <v>379.60201843199997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290.63760000000002</v>
      </c>
      <c r="AG23" s="69">
        <v>2000</v>
      </c>
      <c r="AH23" s="60">
        <f t="shared" si="5"/>
        <v>2290.6376</v>
      </c>
      <c r="AI23" s="35"/>
      <c r="AJ23" s="66"/>
      <c r="AK23" s="123">
        <f t="shared" ref="AK23:AK57" si="33">AI23+AJ23</f>
        <v>0</v>
      </c>
      <c r="AL23" s="69">
        <v>0</v>
      </c>
      <c r="AM23" s="69">
        <v>16.567999999999998</v>
      </c>
      <c r="AN23" s="60">
        <f t="shared" si="29"/>
        <v>16.567999999999998</v>
      </c>
      <c r="AO23" s="15"/>
      <c r="AP23" s="15"/>
      <c r="AQ23" s="41">
        <f t="shared" si="20"/>
        <v>0</v>
      </c>
      <c r="AR23" s="69">
        <v>198.26663999999997</v>
      </c>
      <c r="AS23" s="69">
        <v>420.75789731051344</v>
      </c>
      <c r="AT23" s="60">
        <f>AR23+AS23</f>
        <v>619.02453731051344</v>
      </c>
      <c r="AU23" s="15"/>
      <c r="AV23" s="15"/>
      <c r="AW23" s="88">
        <f>SUM(AU23:AV23)</f>
        <v>0</v>
      </c>
      <c r="AX23" s="94">
        <v>0</v>
      </c>
      <c r="AY23" s="59">
        <v>459.481425</v>
      </c>
      <c r="AZ23" s="95">
        <f t="shared" si="24"/>
        <v>459.481425</v>
      </c>
      <c r="BA23" s="90"/>
      <c r="BB23" s="41"/>
      <c r="BC23" s="41">
        <f t="shared" si="23"/>
        <v>0</v>
      </c>
      <c r="BD23" s="59">
        <v>0</v>
      </c>
      <c r="BE23" s="59">
        <v>124.7004</v>
      </c>
      <c r="BF23" s="59">
        <f t="shared" si="21"/>
        <v>124.7004</v>
      </c>
      <c r="BG23" s="15"/>
      <c r="BH23" s="15"/>
      <c r="BI23" s="41">
        <f t="shared" si="11"/>
        <v>0</v>
      </c>
      <c r="BJ23" s="96">
        <f t="shared" si="32"/>
        <v>621.03786403200002</v>
      </c>
      <c r="BK23" s="96">
        <f t="shared" si="32"/>
        <v>3930.0956767105131</v>
      </c>
      <c r="BL23" s="96">
        <f t="shared" si="14"/>
        <v>4551.133540742514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0.63749999999999996</v>
      </c>
      <c r="I24" s="68">
        <v>299.625</v>
      </c>
      <c r="J24" s="60">
        <f>H24+I24</f>
        <v>300.26249999999999</v>
      </c>
      <c r="K24" s="15"/>
      <c r="L24" s="15"/>
      <c r="M24" s="41">
        <f t="shared" si="16"/>
        <v>0</v>
      </c>
      <c r="N24" s="69">
        <v>0</v>
      </c>
      <c r="O24" s="69">
        <v>29.644560000000006</v>
      </c>
      <c r="P24" s="60">
        <f t="shared" si="26"/>
        <v>29.644560000000006</v>
      </c>
      <c r="Q24" s="67"/>
      <c r="R24" s="67"/>
      <c r="S24" s="41">
        <f t="shared" si="17"/>
        <v>0</v>
      </c>
      <c r="T24" s="69">
        <v>178.45902547199998</v>
      </c>
      <c r="U24" s="69">
        <v>177.21849599999999</v>
      </c>
      <c r="V24" s="60">
        <f t="shared" si="3"/>
        <v>355.67752147199997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235.9632</v>
      </c>
      <c r="AG24" s="69">
        <v>2200</v>
      </c>
      <c r="AH24" s="60">
        <f t="shared" si="5"/>
        <v>2435.9632000000001</v>
      </c>
      <c r="AI24" s="35"/>
      <c r="AJ24" s="76"/>
      <c r="AK24" s="123">
        <f t="shared" si="33"/>
        <v>0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237.64800000000002</v>
      </c>
      <c r="AS24" s="69">
        <v>359.26189203051342</v>
      </c>
      <c r="AT24" s="60">
        <f>AR24+AS24</f>
        <v>596.90989203051345</v>
      </c>
      <c r="AU24" s="67"/>
      <c r="AV24" s="67"/>
      <c r="AW24" s="88">
        <f>SUM(AU24:AV24)</f>
        <v>0</v>
      </c>
      <c r="AX24" s="94">
        <v>0</v>
      </c>
      <c r="AY24" s="59">
        <v>593.81692499999986</v>
      </c>
      <c r="AZ24" s="95">
        <f t="shared" si="24"/>
        <v>593.81692499999986</v>
      </c>
      <c r="BA24" s="90"/>
      <c r="BB24" s="41"/>
      <c r="BC24" s="41">
        <f t="shared" si="23"/>
        <v>0</v>
      </c>
      <c r="BD24" s="59">
        <v>0</v>
      </c>
      <c r="BE24" s="59">
        <v>125</v>
      </c>
      <c r="BF24" s="59">
        <f t="shared" si="21"/>
        <v>125</v>
      </c>
      <c r="BG24" s="15"/>
      <c r="BH24" s="15"/>
      <c r="BI24" s="41">
        <f t="shared" si="11"/>
        <v>0</v>
      </c>
      <c r="BJ24" s="96">
        <f t="shared" si="32"/>
        <v>652.70772547199999</v>
      </c>
      <c r="BK24" s="96">
        <f t="shared" si="32"/>
        <v>3676.1348730305135</v>
      </c>
      <c r="BL24" s="96">
        <f t="shared" si="14"/>
        <v>4328.8425985025142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0.63749999999999996</v>
      </c>
      <c r="I25" s="68">
        <v>148.75</v>
      </c>
      <c r="J25" s="60">
        <f>H25+I25</f>
        <v>149.38749999999999</v>
      </c>
      <c r="K25" s="15"/>
      <c r="L25" s="15"/>
      <c r="M25" s="41">
        <f t="shared" si="16"/>
        <v>0</v>
      </c>
      <c r="N25" s="69">
        <v>0</v>
      </c>
      <c r="O25" s="69">
        <v>6.0548399999999996</v>
      </c>
      <c r="P25" s="60">
        <f t="shared" si="26"/>
        <v>6.0548399999999996</v>
      </c>
      <c r="Q25" s="67"/>
      <c r="R25" s="67"/>
      <c r="S25" s="41">
        <f t="shared" si="17"/>
        <v>0</v>
      </c>
      <c r="T25" s="69">
        <v>197.24418604799999</v>
      </c>
      <c r="U25" s="69">
        <v>141.77479679999999</v>
      </c>
      <c r="V25" s="60">
        <f t="shared" si="3"/>
        <v>339.01898284799995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363.15312000000006</v>
      </c>
      <c r="AG25" s="69">
        <v>2500</v>
      </c>
      <c r="AH25" s="60">
        <f t="shared" si="5"/>
        <v>2863.1531199999999</v>
      </c>
      <c r="AI25" s="35"/>
      <c r="AJ25" s="76"/>
      <c r="AK25" s="123">
        <f t="shared" si="33"/>
        <v>0</v>
      </c>
      <c r="AL25" s="69">
        <v>0</v>
      </c>
      <c r="AM25" s="69">
        <v>11</v>
      </c>
      <c r="AN25" s="60">
        <f t="shared" si="29"/>
        <v>11</v>
      </c>
      <c r="AO25" s="15"/>
      <c r="AP25" s="15"/>
      <c r="AQ25" s="41">
        <f t="shared" si="20"/>
        <v>0</v>
      </c>
      <c r="AR25" s="69">
        <v>269.27999999999997</v>
      </c>
      <c r="AS25" s="69">
        <v>452.16637730816626</v>
      </c>
      <c r="AT25" s="60">
        <f>AR25+AS25</f>
        <v>721.44637730816623</v>
      </c>
      <c r="AU25" s="67"/>
      <c r="AV25" s="67"/>
      <c r="AW25" s="88">
        <f>SUM(AU25:AV25)</f>
        <v>0</v>
      </c>
      <c r="AX25" s="94">
        <v>0</v>
      </c>
      <c r="AY25" s="59">
        <v>751.93267499999945</v>
      </c>
      <c r="AZ25" s="95">
        <f t="shared" si="24"/>
        <v>751.93267499999945</v>
      </c>
      <c r="BA25" s="90"/>
      <c r="BB25" s="41"/>
      <c r="BC25" s="41">
        <f t="shared" si="23"/>
        <v>0</v>
      </c>
      <c r="BD25" s="59">
        <v>0</v>
      </c>
      <c r="BE25" s="59">
        <v>62.4</v>
      </c>
      <c r="BF25" s="59">
        <f t="shared" si="21"/>
        <v>62.4</v>
      </c>
      <c r="BG25" s="41"/>
      <c r="BH25" s="41"/>
      <c r="BI25" s="41">
        <f t="shared" si="11"/>
        <v>0</v>
      </c>
      <c r="BJ25" s="96">
        <f t="shared" si="32"/>
        <v>830.31480604800004</v>
      </c>
      <c r="BK25" s="96">
        <f t="shared" si="32"/>
        <v>4011.6786891081661</v>
      </c>
      <c r="BL25" s="96">
        <f t="shared" si="14"/>
        <v>4841.9934951561654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6.16</v>
      </c>
      <c r="P26" s="60">
        <f t="shared" si="26"/>
        <v>6.16</v>
      </c>
      <c r="Q26" s="67"/>
      <c r="R26" s="67"/>
      <c r="S26" s="41">
        <f t="shared" si="17"/>
        <v>0</v>
      </c>
      <c r="T26" s="69">
        <v>206.63676633599997</v>
      </c>
      <c r="U26" s="69">
        <v>106.33109760000001</v>
      </c>
      <c r="V26" s="60">
        <f t="shared" si="3"/>
        <v>312.96786393599996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281.42928000000001</v>
      </c>
      <c r="AG26" s="69">
        <v>3000</v>
      </c>
      <c r="AH26" s="60">
        <f t="shared" si="5"/>
        <v>3281.4292799999998</v>
      </c>
      <c r="AI26" s="35"/>
      <c r="AJ26" s="76"/>
      <c r="AK26" s="123">
        <f t="shared" si="33"/>
        <v>0</v>
      </c>
      <c r="AL26" s="69">
        <v>0</v>
      </c>
      <c r="AM26" s="69">
        <v>0</v>
      </c>
      <c r="AN26" s="60">
        <f t="shared" si="29"/>
        <v>0</v>
      </c>
      <c r="AO26" s="15"/>
      <c r="AP26" s="15"/>
      <c r="AQ26" s="41">
        <f t="shared" si="20"/>
        <v>0</v>
      </c>
      <c r="AR26" s="69">
        <v>224.136</v>
      </c>
      <c r="AS26" s="69">
        <v>384.30506112469442</v>
      </c>
      <c r="AT26" s="60">
        <f t="shared" si="28"/>
        <v>608.44106112469444</v>
      </c>
      <c r="AU26" s="67"/>
      <c r="AV26" s="67"/>
      <c r="AW26" s="88">
        <f t="shared" si="30"/>
        <v>0</v>
      </c>
      <c r="AX26" s="94">
        <v>0</v>
      </c>
      <c r="AY26" s="59">
        <v>1250.7436500000001</v>
      </c>
      <c r="AZ26" s="95">
        <f t="shared" si="24"/>
        <v>1250.7436500000001</v>
      </c>
      <c r="BA26" s="90"/>
      <c r="BB26" s="15"/>
      <c r="BC26" s="41">
        <f t="shared" si="23"/>
        <v>0</v>
      </c>
      <c r="BD26" s="59">
        <v>0</v>
      </c>
      <c r="BE26" s="59">
        <v>62</v>
      </c>
      <c r="BF26" s="59">
        <f t="shared" si="21"/>
        <v>62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712.20204633599997</v>
      </c>
      <c r="BK26" s="96">
        <f t="shared" ref="BK26:BK35" si="36">C26+I26+O26+U26+AA26+AG26+AM26+AS26+AY26</f>
        <v>4747.5398087246949</v>
      </c>
      <c r="BL26" s="96">
        <f t="shared" si="14"/>
        <v>5459.7418550606944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0</v>
      </c>
      <c r="P27" s="60">
        <f t="shared" si="26"/>
        <v>0</v>
      </c>
      <c r="Q27" s="15"/>
      <c r="R27" s="15"/>
      <c r="S27" s="41">
        <f t="shared" si="17"/>
        <v>0</v>
      </c>
      <c r="T27" s="69">
        <v>210</v>
      </c>
      <c r="U27" s="69">
        <v>159.4966464</v>
      </c>
      <c r="V27" s="60">
        <f t="shared" si="3"/>
        <v>369.49664640000003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404.01504000000006</v>
      </c>
      <c r="AG27" s="85">
        <v>3400</v>
      </c>
      <c r="AH27" s="60">
        <f t="shared" si="5"/>
        <v>3804.0150400000002</v>
      </c>
      <c r="AI27" s="35"/>
      <c r="AJ27" s="76"/>
      <c r="AK27" s="123">
        <f t="shared" si="33"/>
        <v>0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181.96799999999999</v>
      </c>
      <c r="AS27" s="69">
        <v>385.18588000058691</v>
      </c>
      <c r="AT27" s="60">
        <f t="shared" si="28"/>
        <v>567.15388000058692</v>
      </c>
      <c r="AU27" s="15"/>
      <c r="AV27" s="15"/>
      <c r="AW27" s="88">
        <f t="shared" si="30"/>
        <v>0</v>
      </c>
      <c r="AX27" s="94">
        <v>0</v>
      </c>
      <c r="AY27" s="59">
        <v>746.73787500000003</v>
      </c>
      <c r="AZ27" s="95">
        <f t="shared" si="24"/>
        <v>746.73787500000003</v>
      </c>
      <c r="BA27" s="90"/>
      <c r="BB27" s="15"/>
      <c r="BC27" s="41">
        <f t="shared" si="23"/>
        <v>0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96">
        <f t="shared" si="35"/>
        <v>795.98303999999996</v>
      </c>
      <c r="BK27" s="96">
        <f t="shared" si="36"/>
        <v>4691.4204014005873</v>
      </c>
      <c r="BL27" s="96">
        <f t="shared" si="14"/>
        <v>5487.4034414005864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>
        <v>0</v>
      </c>
      <c r="I28" s="68">
        <v>0</v>
      </c>
      <c r="J28" s="60">
        <f t="shared" si="1"/>
        <v>0</v>
      </c>
      <c r="K28" s="15"/>
      <c r="L28" s="15"/>
      <c r="M28" s="41">
        <f t="shared" si="16"/>
        <v>0</v>
      </c>
      <c r="N28" s="69"/>
      <c r="O28" s="69"/>
      <c r="P28" s="60">
        <f t="shared" si="26"/>
        <v>0</v>
      </c>
      <c r="Q28" s="15"/>
      <c r="R28" s="15"/>
      <c r="S28" s="41">
        <f t="shared" si="17"/>
        <v>0</v>
      </c>
      <c r="T28" s="69">
        <v>126</v>
      </c>
      <c r="U28" s="69">
        <v>70.887398399999995</v>
      </c>
      <c r="V28" s="60">
        <f t="shared" si="3"/>
        <v>196.8873984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250.92672000000002</v>
      </c>
      <c r="AG28" s="85">
        <v>3400</v>
      </c>
      <c r="AH28" s="60">
        <f t="shared" si="5"/>
        <v>3650.9267199999999</v>
      </c>
      <c r="AI28" s="74"/>
      <c r="AJ28" s="76"/>
      <c r="AK28" s="123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212.52</v>
      </c>
      <c r="AS28" s="69">
        <v>420.57940342298303</v>
      </c>
      <c r="AT28" s="60">
        <f t="shared" si="28"/>
        <v>633.09940342298307</v>
      </c>
      <c r="AU28" s="15"/>
      <c r="AV28" s="15"/>
      <c r="AW28" s="88">
        <f t="shared" si="30"/>
        <v>0</v>
      </c>
      <c r="AX28" s="94">
        <v>0</v>
      </c>
      <c r="AY28" s="59">
        <v>239.90508750000001</v>
      </c>
      <c r="AZ28" s="95">
        <f t="shared" si="24"/>
        <v>239.90508750000001</v>
      </c>
      <c r="BA28" s="90"/>
      <c r="BB28" s="15"/>
      <c r="BC28" s="41">
        <f t="shared" si="23"/>
        <v>0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96">
        <f t="shared" si="35"/>
        <v>589.44672000000003</v>
      </c>
      <c r="BK28" s="96">
        <f t="shared" si="36"/>
        <v>4131.3718893229834</v>
      </c>
      <c r="BL28" s="96">
        <f t="shared" si="14"/>
        <v>4720.8186093229833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>
        <v>0</v>
      </c>
      <c r="I29" s="68">
        <v>0</v>
      </c>
      <c r="J29" s="60">
        <f t="shared" si="1"/>
        <v>0</v>
      </c>
      <c r="K29" s="15"/>
      <c r="L29" s="15"/>
      <c r="M29" s="41">
        <f t="shared" si="16"/>
        <v>0</v>
      </c>
      <c r="N29" s="69"/>
      <c r="O29" s="69"/>
      <c r="P29" s="60">
        <f t="shared" si="26"/>
        <v>0</v>
      </c>
      <c r="Q29" s="15"/>
      <c r="R29" s="15"/>
      <c r="S29" s="41">
        <f t="shared" si="17"/>
        <v>0</v>
      </c>
      <c r="T29" s="69">
        <v>100.8</v>
      </c>
      <c r="U29" s="69">
        <v>88.609247999999994</v>
      </c>
      <c r="V29" s="60">
        <f t="shared" si="3"/>
        <v>189.40924799999999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210.64032</v>
      </c>
      <c r="AG29" s="85">
        <v>3400</v>
      </c>
      <c r="AH29" s="60">
        <f t="shared" si="5"/>
        <v>3610.64032</v>
      </c>
      <c r="AI29" s="74"/>
      <c r="AJ29" s="76"/>
      <c r="AK29" s="123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220.43736000000001</v>
      </c>
      <c r="AS29" s="69">
        <v>494.07239061124704</v>
      </c>
      <c r="AT29" s="60">
        <f t="shared" si="28"/>
        <v>714.509750611247</v>
      </c>
      <c r="AU29" s="15"/>
      <c r="AV29" s="15"/>
      <c r="AW29" s="88">
        <f t="shared" si="30"/>
        <v>0</v>
      </c>
      <c r="AX29" s="94">
        <v>0</v>
      </c>
      <c r="AY29" s="59">
        <v>797.20484999999962</v>
      </c>
      <c r="AZ29" s="95">
        <f t="shared" si="24"/>
        <v>797.20484999999962</v>
      </c>
      <c r="BA29" s="90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96">
        <f t="shared" si="35"/>
        <v>531.87768000000005</v>
      </c>
      <c r="BK29" s="96">
        <f t="shared" si="36"/>
        <v>4779.8864886112469</v>
      </c>
      <c r="BL29" s="96">
        <f t="shared" si="14"/>
        <v>5311.7641686112474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>
        <v>0</v>
      </c>
      <c r="I30" s="69">
        <v>0</v>
      </c>
      <c r="J30" s="60">
        <f t="shared" si="1"/>
        <v>0</v>
      </c>
      <c r="K30" s="15"/>
      <c r="L30" s="15"/>
      <c r="M30" s="41">
        <f t="shared" si="16"/>
        <v>0</v>
      </c>
      <c r="N30" s="69"/>
      <c r="O30" s="69"/>
      <c r="P30" s="60">
        <f t="shared" si="26"/>
        <v>0</v>
      </c>
      <c r="Q30" s="15"/>
      <c r="R30" s="15"/>
      <c r="S30" s="41">
        <f t="shared" si="17"/>
        <v>0</v>
      </c>
      <c r="T30" s="69">
        <v>84</v>
      </c>
      <c r="U30" s="69">
        <v>212.66219520000001</v>
      </c>
      <c r="V30" s="60">
        <f t="shared" si="3"/>
        <v>296.66219520000004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170.35392000000002</v>
      </c>
      <c r="AG30" s="85">
        <v>3400</v>
      </c>
      <c r="AH30" s="60">
        <f t="shared" si="5"/>
        <v>3570.35392</v>
      </c>
      <c r="AI30" s="74"/>
      <c r="AJ30" s="76"/>
      <c r="AK30" s="123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401.25900000000001</v>
      </c>
      <c r="AS30" s="69">
        <v>394.61278014611247</v>
      </c>
      <c r="AT30" s="60">
        <f t="shared" si="28"/>
        <v>795.87178014611254</v>
      </c>
      <c r="AU30" s="15"/>
      <c r="AV30" s="15"/>
      <c r="AW30" s="88">
        <f t="shared" si="30"/>
        <v>0</v>
      </c>
      <c r="AX30" s="94">
        <v>0</v>
      </c>
      <c r="AY30" s="59">
        <v>499.971064125</v>
      </c>
      <c r="AZ30" s="95">
        <f t="shared" si="24"/>
        <v>499.971064125</v>
      </c>
      <c r="BA30" s="90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655.61292000000003</v>
      </c>
      <c r="BK30" s="96">
        <f t="shared" si="36"/>
        <v>4507.2460394711125</v>
      </c>
      <c r="BL30" s="96">
        <f t="shared" si="14"/>
        <v>5162.8589594711129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/>
      <c r="O31" s="69"/>
      <c r="P31" s="60">
        <f>N31+O31</f>
        <v>0</v>
      </c>
      <c r="Q31" s="15"/>
      <c r="R31" s="15"/>
      <c r="S31" s="41">
        <f t="shared" si="17"/>
        <v>0</v>
      </c>
      <c r="T31" s="69">
        <v>75.599999999999994</v>
      </c>
      <c r="U31" s="69">
        <v>212.66219520000001</v>
      </c>
      <c r="V31" s="60">
        <f t="shared" si="3"/>
        <v>288.26219520000001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100.71600000000001</v>
      </c>
      <c r="AG31" s="85">
        <v>3000</v>
      </c>
      <c r="AH31" s="60">
        <f t="shared" si="5"/>
        <v>3100.7159999999999</v>
      </c>
      <c r="AI31" s="74"/>
      <c r="AJ31" s="76"/>
      <c r="AK31" s="123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240.50399999999999</v>
      </c>
      <c r="AS31" s="69">
        <v>326.97499999999997</v>
      </c>
      <c r="AT31" s="60">
        <f t="shared" si="28"/>
        <v>567.47899999999993</v>
      </c>
      <c r="AU31" s="67"/>
      <c r="AV31" s="15"/>
      <c r="AW31" s="88">
        <f t="shared" si="30"/>
        <v>0</v>
      </c>
      <c r="AX31" s="94">
        <v>0</v>
      </c>
      <c r="AY31" s="59">
        <v>961.83690037499969</v>
      </c>
      <c r="AZ31" s="95">
        <f t="shared" si="24"/>
        <v>961.83690037499969</v>
      </c>
      <c r="BA31" s="90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416.82</v>
      </c>
      <c r="BK31" s="96">
        <f t="shared" si="36"/>
        <v>4501.4740955749994</v>
      </c>
      <c r="BL31" s="96">
        <f t="shared" si="14"/>
        <v>4918.2940955749991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/>
      <c r="O32" s="69"/>
      <c r="P32" s="60">
        <f t="shared" si="26"/>
        <v>0</v>
      </c>
      <c r="Q32" s="15"/>
      <c r="R32" s="15"/>
      <c r="S32" s="41">
        <f>Q32+R32</f>
        <v>0</v>
      </c>
      <c r="T32" s="69">
        <v>63</v>
      </c>
      <c r="U32" s="69">
        <v>248.10589439999995</v>
      </c>
      <c r="V32" s="60">
        <f t="shared" si="3"/>
        <v>311.10589439999995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340.70784000000003</v>
      </c>
      <c r="AG32" s="85">
        <v>3000</v>
      </c>
      <c r="AH32" s="60">
        <f t="shared" si="5"/>
        <v>3340.70784</v>
      </c>
      <c r="AI32" s="15"/>
      <c r="AJ32" s="15"/>
      <c r="AK32" s="123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177.40799999999999</v>
      </c>
      <c r="AS32" s="69">
        <v>284.08700000000005</v>
      </c>
      <c r="AT32" s="60">
        <f t="shared" si="28"/>
        <v>461.495</v>
      </c>
      <c r="AU32" s="67"/>
      <c r="AV32" s="15"/>
      <c r="AW32" s="88">
        <f t="shared" si="30"/>
        <v>0</v>
      </c>
      <c r="AX32" s="94">
        <v>0</v>
      </c>
      <c r="AY32" s="59">
        <v>908.15594999999962</v>
      </c>
      <c r="AZ32" s="95">
        <f t="shared" si="24"/>
        <v>908.15594999999962</v>
      </c>
      <c r="BA32" s="90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581.11584000000005</v>
      </c>
      <c r="BK32" s="96">
        <f t="shared" si="36"/>
        <v>4440.3488443999995</v>
      </c>
      <c r="BL32" s="96">
        <f t="shared" si="14"/>
        <v>5021.4646843999999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/>
      <c r="O33" s="69"/>
      <c r="P33" s="60">
        <f t="shared" si="26"/>
        <v>0</v>
      </c>
      <c r="Q33" s="15"/>
      <c r="R33" s="15"/>
      <c r="S33" s="41">
        <f>Q33+R33</f>
        <v>0</v>
      </c>
      <c r="T33" s="69">
        <v>5.28</v>
      </c>
      <c r="U33" s="69">
        <v>265.827744</v>
      </c>
      <c r="V33" s="60">
        <f t="shared" si="3"/>
        <v>271.10774399999997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219.27312000000003</v>
      </c>
      <c r="AG33" s="60">
        <v>2229.1588046102656</v>
      </c>
      <c r="AH33" s="60">
        <f t="shared" si="5"/>
        <v>2448.4319246102655</v>
      </c>
      <c r="AI33" s="15"/>
      <c r="AJ33" s="15"/>
      <c r="AK33" s="123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234.43199999999999</v>
      </c>
      <c r="AS33" s="69">
        <v>309.81500528000004</v>
      </c>
      <c r="AT33" s="60">
        <f t="shared" si="28"/>
        <v>544.24700528000005</v>
      </c>
      <c r="AU33" s="67"/>
      <c r="AV33" s="15"/>
      <c r="AW33" s="88">
        <f t="shared" si="30"/>
        <v>0</v>
      </c>
      <c r="AX33" s="94">
        <v>0</v>
      </c>
      <c r="AY33" s="59">
        <v>438.26361149999991</v>
      </c>
      <c r="AZ33" s="95">
        <f t="shared" si="24"/>
        <v>438.26361149999991</v>
      </c>
      <c r="BA33" s="90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458.98512000000005</v>
      </c>
      <c r="BK33" s="96">
        <f t="shared" si="36"/>
        <v>3243.065165390266</v>
      </c>
      <c r="BL33" s="96">
        <f t="shared" si="14"/>
        <v>3702.0502853902653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/>
      <c r="O34" s="69"/>
      <c r="P34" s="60">
        <f t="shared" si="26"/>
        <v>0</v>
      </c>
      <c r="Q34" s="15"/>
      <c r="R34" s="15"/>
      <c r="S34" s="41">
        <f t="shared" si="17"/>
        <v>0</v>
      </c>
      <c r="T34" s="69">
        <v>5.28</v>
      </c>
      <c r="U34" s="69">
        <v>336.71514239999999</v>
      </c>
      <c r="V34" s="60">
        <f t="shared" si="3"/>
        <v>341.99514239999996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201.43200000000002</v>
      </c>
      <c r="AG34" s="60">
        <v>2200</v>
      </c>
      <c r="AH34" s="60">
        <f t="shared" si="5"/>
        <v>2401.4319999999998</v>
      </c>
      <c r="AI34" s="15"/>
      <c r="AJ34" s="15"/>
      <c r="AK34" s="123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237.82900000000001</v>
      </c>
      <c r="AS34" s="69">
        <v>341.87573838630806</v>
      </c>
      <c r="AT34" s="60">
        <f t="shared" si="28"/>
        <v>579.70473838630801</v>
      </c>
      <c r="AU34" s="67"/>
      <c r="AV34" s="15"/>
      <c r="AW34" s="88">
        <f t="shared" si="30"/>
        <v>0</v>
      </c>
      <c r="AX34" s="94">
        <v>0</v>
      </c>
      <c r="AY34" s="59">
        <v>467.61828749999995</v>
      </c>
      <c r="AZ34" s="95">
        <f t="shared" si="24"/>
        <v>467.61828749999995</v>
      </c>
      <c r="BA34" s="90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444.54100000000005</v>
      </c>
      <c r="BK34" s="96">
        <f t="shared" si="36"/>
        <v>3346.2091682863079</v>
      </c>
      <c r="BL34" s="96">
        <f t="shared" si="14"/>
        <v>3790.7501682863081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>
        <v>5.28</v>
      </c>
      <c r="U35" s="69">
        <v>372.1588415999999</v>
      </c>
      <c r="V35" s="60">
        <f t="shared" si="3"/>
        <v>377.43884159999988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144.45552000000001</v>
      </c>
      <c r="AG35" s="60">
        <v>2200</v>
      </c>
      <c r="AH35" s="60">
        <f t="shared" si="5"/>
        <v>2344.45552</v>
      </c>
      <c r="AI35" s="129"/>
      <c r="AJ35" s="128"/>
      <c r="AK35" s="123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194.56800000000001</v>
      </c>
      <c r="AS35" s="69">
        <v>277.334</v>
      </c>
      <c r="AT35" s="60">
        <f t="shared" si="28"/>
        <v>471.90200000000004</v>
      </c>
      <c r="AU35" s="127"/>
      <c r="AV35" s="128"/>
      <c r="AW35" s="88">
        <f t="shared" si="30"/>
        <v>0</v>
      </c>
      <c r="AX35" s="94">
        <v>0</v>
      </c>
      <c r="AY35" s="59">
        <v>527.99223749999999</v>
      </c>
      <c r="AZ35" s="95">
        <f t="shared" si="24"/>
        <v>527.99223749999999</v>
      </c>
      <c r="BA35" s="90"/>
      <c r="BB35" s="41"/>
      <c r="BC35" s="41">
        <f t="shared" si="23"/>
        <v>0</v>
      </c>
      <c r="BD35" s="59"/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344.30352000000005</v>
      </c>
      <c r="BK35" s="96">
        <f t="shared" si="36"/>
        <v>3377.4850790999999</v>
      </c>
      <c r="BL35" s="96">
        <f t="shared" si="14"/>
        <v>3721.7885990999998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>
        <v>5.28</v>
      </c>
      <c r="U36" s="69">
        <v>389.88069119999989</v>
      </c>
      <c r="V36" s="60">
        <f t="shared" si="3"/>
        <v>395.16069119999986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147.33312000000001</v>
      </c>
      <c r="AG36" s="60">
        <v>2118.0402144000009</v>
      </c>
      <c r="AH36" s="60">
        <f t="shared" si="5"/>
        <v>2265.3733344000011</v>
      </c>
      <c r="AI36" s="15"/>
      <c r="AJ36" s="15"/>
      <c r="AK36" s="123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>
        <v>310.72699999999998</v>
      </c>
      <c r="AS36" s="81">
        <v>199.482</v>
      </c>
      <c r="AT36" s="60">
        <f t="shared" si="28"/>
        <v>510.20899999999995</v>
      </c>
      <c r="AU36" s="67"/>
      <c r="AV36" s="15"/>
      <c r="AW36" s="88">
        <f t="shared" si="30"/>
        <v>0</v>
      </c>
      <c r="AX36" s="94">
        <v>0</v>
      </c>
      <c r="AY36" s="59">
        <v>283.30574999999999</v>
      </c>
      <c r="AZ36" s="95">
        <f t="shared" si="24"/>
        <v>283.30574999999999</v>
      </c>
      <c r="BA36" s="90"/>
      <c r="BB36" s="41"/>
      <c r="BC36" s="41">
        <f t="shared" si="23"/>
        <v>0</v>
      </c>
      <c r="BD36" s="59"/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463.34011999999996</v>
      </c>
      <c r="BK36" s="96">
        <f t="shared" ref="BK36:BK45" si="42">C36+I36+O36+U36+AA36+AG36+AM36+AS36+AY36</f>
        <v>2990.7086556000008</v>
      </c>
      <c r="BL36" s="96">
        <f t="shared" si="14"/>
        <v>3454.0487756000007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>
        <v>5.28</v>
      </c>
      <c r="U37" s="69">
        <v>460.76808959999994</v>
      </c>
      <c r="V37" s="60">
        <f t="shared" si="3"/>
        <v>466.04808959999991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123.7368</v>
      </c>
      <c r="AG37" s="60">
        <v>2435.4389188800001</v>
      </c>
      <c r="AH37" s="60">
        <f t="shared" si="5"/>
        <v>2559.1757188800002</v>
      </c>
      <c r="AI37" s="15"/>
      <c r="AJ37" s="15"/>
      <c r="AK37" s="123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308.82853056234723</v>
      </c>
      <c r="AS37" s="69">
        <v>237.61799999999997</v>
      </c>
      <c r="AT37" s="60">
        <f t="shared" si="28"/>
        <v>546.44653056234722</v>
      </c>
      <c r="AU37" s="67"/>
      <c r="AV37" s="15"/>
      <c r="AW37" s="88">
        <f t="shared" si="30"/>
        <v>0</v>
      </c>
      <c r="AX37" s="94">
        <v>0</v>
      </c>
      <c r="AY37" s="59">
        <v>284.33388749999995</v>
      </c>
      <c r="AZ37" s="95">
        <f t="shared" si="24"/>
        <v>284.33388749999995</v>
      </c>
      <c r="BA37" s="90"/>
      <c r="BB37" s="41"/>
      <c r="BC37" s="41">
        <f t="shared" si="23"/>
        <v>0</v>
      </c>
      <c r="BD37" s="59"/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437.84533056234721</v>
      </c>
      <c r="BK37" s="96">
        <f t="shared" si="42"/>
        <v>3418.1588959799997</v>
      </c>
      <c r="BL37" s="96">
        <f t="shared" si="14"/>
        <v>3856.0042265423472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>
        <v>5.28</v>
      </c>
      <c r="U38" s="69">
        <v>443.04624000000001</v>
      </c>
      <c r="V38" s="60">
        <f t="shared" si="3"/>
        <v>448.32623999999998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126.6144</v>
      </c>
      <c r="AG38" s="60">
        <v>2607.6638544000002</v>
      </c>
      <c r="AH38" s="60">
        <f t="shared" si="5"/>
        <v>2734.2782544000002</v>
      </c>
      <c r="AI38" s="15"/>
      <c r="AJ38" s="15"/>
      <c r="AK38" s="123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173.21906112469438</v>
      </c>
      <c r="AS38" s="69">
        <v>319.44940953545233</v>
      </c>
      <c r="AT38" s="60">
        <f t="shared" si="28"/>
        <v>492.66847066014668</v>
      </c>
      <c r="AU38" s="15"/>
      <c r="AV38" s="15"/>
      <c r="AW38" s="88">
        <f t="shared" si="30"/>
        <v>0</v>
      </c>
      <c r="AX38" s="94">
        <v>0</v>
      </c>
      <c r="AY38" s="59">
        <v>373.44215999999983</v>
      </c>
      <c r="AZ38" s="95">
        <f t="shared" si="24"/>
        <v>373.44215999999983</v>
      </c>
      <c r="BA38" s="90"/>
      <c r="BB38" s="41"/>
      <c r="BC38" s="41">
        <f t="shared" si="23"/>
        <v>0</v>
      </c>
      <c r="BD38" s="59"/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305.11346112469437</v>
      </c>
      <c r="BK38" s="96">
        <f t="shared" si="42"/>
        <v>3743.6016639354521</v>
      </c>
      <c r="BL38" s="96">
        <f t="shared" ref="BL38:BL57" si="43">D38+J38+P38+V38+AB38+AH38+AN38+AT38+AZ38</f>
        <v>4048.7151250601464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>
        <v>5.28</v>
      </c>
      <c r="U39" s="69">
        <v>389.88069119999989</v>
      </c>
      <c r="V39" s="60">
        <f t="shared" si="3"/>
        <v>395.16069119999986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66.18480000000001</v>
      </c>
      <c r="AG39" s="60">
        <v>2317.2104208000001</v>
      </c>
      <c r="AH39" s="60">
        <f t="shared" si="5"/>
        <v>2383.3952208000001</v>
      </c>
      <c r="AI39" s="15"/>
      <c r="AJ39" s="15"/>
      <c r="AK39" s="123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139.91999999999999</v>
      </c>
      <c r="AS39" s="69">
        <v>336.25456968215161</v>
      </c>
      <c r="AT39" s="60">
        <f t="shared" si="28"/>
        <v>476.17456968215163</v>
      </c>
      <c r="AU39" s="15"/>
      <c r="AV39" s="15"/>
      <c r="AW39" s="88">
        <f t="shared" si="30"/>
        <v>0</v>
      </c>
      <c r="AX39" s="94">
        <v>0</v>
      </c>
      <c r="AY39" s="59">
        <v>352.62971249999993</v>
      </c>
      <c r="AZ39" s="95">
        <f t="shared" si="24"/>
        <v>352.62971249999993</v>
      </c>
      <c r="BA39" s="90"/>
      <c r="BB39" s="41"/>
      <c r="BC39" s="41">
        <f t="shared" si="23"/>
        <v>0</v>
      </c>
      <c r="BD39" s="59"/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211.38479999999998</v>
      </c>
      <c r="BK39" s="96">
        <f t="shared" si="42"/>
        <v>3395.9753941821518</v>
      </c>
      <c r="BL39" s="96">
        <f t="shared" si="43"/>
        <v>3607.3601941821516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>
        <v>5.28</v>
      </c>
      <c r="U40" s="69">
        <v>425.32439040000003</v>
      </c>
      <c r="V40" s="60">
        <f t="shared" si="3"/>
        <v>430.6043904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129.49200000000002</v>
      </c>
      <c r="AG40" s="60">
        <v>2060.5169903999999</v>
      </c>
      <c r="AH40" s="60">
        <f t="shared" si="5"/>
        <v>2190.0089904000001</v>
      </c>
      <c r="AI40" s="15"/>
      <c r="AJ40" s="15"/>
      <c r="AK40" s="123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118.536</v>
      </c>
      <c r="AS40" s="69">
        <v>372.73544376528122</v>
      </c>
      <c r="AT40" s="60">
        <f t="shared" si="28"/>
        <v>491.27144376528122</v>
      </c>
      <c r="AU40" s="15"/>
      <c r="AV40" s="15"/>
      <c r="AW40" s="88">
        <f t="shared" si="30"/>
        <v>0</v>
      </c>
      <c r="AX40" s="94">
        <v>0</v>
      </c>
      <c r="AY40" s="59">
        <v>643.98749999999995</v>
      </c>
      <c r="AZ40" s="95">
        <f t="shared" si="24"/>
        <v>643.98749999999995</v>
      </c>
      <c r="BA40" s="90"/>
      <c r="BB40" s="41"/>
      <c r="BC40" s="41">
        <f t="shared" si="23"/>
        <v>0</v>
      </c>
      <c r="BD40" s="59"/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253.30800000000002</v>
      </c>
      <c r="BK40" s="96">
        <f t="shared" si="42"/>
        <v>3502.5643245652809</v>
      </c>
      <c r="BL40" s="96">
        <f t="shared" si="43"/>
        <v>3755.8723245652809</v>
      </c>
      <c r="BN40" s="34"/>
      <c r="BO40" s="34"/>
      <c r="BP40" s="77"/>
      <c r="BQ40" s="77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>
        <v>5.28</v>
      </c>
      <c r="U41" s="69">
        <v>425.32439040000003</v>
      </c>
      <c r="V41" s="60">
        <f t="shared" si="3"/>
        <v>430.6043904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40.2864</v>
      </c>
      <c r="AG41" s="60">
        <v>2070.9108816000003</v>
      </c>
      <c r="AH41" s="60">
        <f t="shared" si="5"/>
        <v>2111.1972816000002</v>
      </c>
      <c r="AI41" s="15"/>
      <c r="AJ41" s="15"/>
      <c r="AK41" s="123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161.83000000000001</v>
      </c>
      <c r="AS41" s="69">
        <v>313.13797188264056</v>
      </c>
      <c r="AT41" s="60">
        <f t="shared" si="28"/>
        <v>474.96797188264054</v>
      </c>
      <c r="AU41" s="15"/>
      <c r="AV41" s="15"/>
      <c r="AW41" s="88">
        <f t="shared" si="30"/>
        <v>0</v>
      </c>
      <c r="AX41" s="94">
        <v>0</v>
      </c>
      <c r="AY41" s="59">
        <v>164.77500000000001</v>
      </c>
      <c r="AZ41" s="95">
        <f t="shared" si="24"/>
        <v>164.77500000000001</v>
      </c>
      <c r="BA41" s="90"/>
      <c r="BB41" s="41"/>
      <c r="BC41" s="41">
        <f t="shared" si="23"/>
        <v>0</v>
      </c>
      <c r="BD41" s="59"/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207.39640000000003</v>
      </c>
      <c r="BK41" s="96">
        <f t="shared" si="42"/>
        <v>2974.1482438826411</v>
      </c>
      <c r="BL41" s="96">
        <f t="shared" si="43"/>
        <v>3181.5446438826407</v>
      </c>
      <c r="BN41" s="34"/>
      <c r="BO41" s="34"/>
      <c r="BP41" s="77"/>
      <c r="BQ41" s="77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>
        <v>5.28</v>
      </c>
      <c r="U42" s="69">
        <v>372.1588415999999</v>
      </c>
      <c r="V42" s="60">
        <f t="shared" si="3"/>
        <v>377.43884159999988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34.531200000000005</v>
      </c>
      <c r="AG42" s="60">
        <v>1956.1752144000004</v>
      </c>
      <c r="AH42" s="60">
        <f t="shared" si="5"/>
        <v>1990.7064144000003</v>
      </c>
      <c r="AI42" s="15"/>
      <c r="AJ42" s="15"/>
      <c r="AK42" s="123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82.884</v>
      </c>
      <c r="AS42" s="69">
        <v>320.56814792176033</v>
      </c>
      <c r="AT42" s="60">
        <f t="shared" si="28"/>
        <v>403.45214792176034</v>
      </c>
      <c r="AU42" s="15"/>
      <c r="AV42" s="15"/>
      <c r="AW42" s="88">
        <f t="shared" si="30"/>
        <v>0</v>
      </c>
      <c r="AX42" s="94">
        <v>0</v>
      </c>
      <c r="AY42" s="59">
        <v>461.17500000000001</v>
      </c>
      <c r="AZ42" s="95">
        <f t="shared" si="24"/>
        <v>461.17500000000001</v>
      </c>
      <c r="BA42" s="90"/>
      <c r="BB42" s="41"/>
      <c r="BC42" s="41">
        <f t="shared" si="23"/>
        <v>0</v>
      </c>
      <c r="BD42" s="59"/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122.6952</v>
      </c>
      <c r="BK42" s="96">
        <f t="shared" si="42"/>
        <v>3110.0772039217609</v>
      </c>
      <c r="BL42" s="96">
        <f t="shared" si="43"/>
        <v>3232.772403921761</v>
      </c>
      <c r="BN42" s="34"/>
      <c r="BO42" s="34"/>
      <c r="BP42" s="77"/>
      <c r="BQ42" s="77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>
        <v>5.28</v>
      </c>
      <c r="U43" s="69">
        <v>318.99329280000001</v>
      </c>
      <c r="V43" s="60">
        <f t="shared" si="3"/>
        <v>324.27329279999998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28.776</v>
      </c>
      <c r="AG43" s="60">
        <v>1502.939201739131</v>
      </c>
      <c r="AH43" s="60">
        <f t="shared" si="5"/>
        <v>1531.7152017391311</v>
      </c>
      <c r="AI43" s="15"/>
      <c r="AJ43" s="15"/>
      <c r="AK43" s="123">
        <f t="shared" si="33"/>
        <v>0</v>
      </c>
      <c r="AL43" s="69"/>
      <c r="AM43" s="69"/>
      <c r="AN43" s="60">
        <f t="shared" si="39"/>
        <v>0</v>
      </c>
      <c r="AO43" s="15"/>
      <c r="AP43" s="15"/>
      <c r="AQ43" s="41">
        <f t="shared" si="40"/>
        <v>0</v>
      </c>
      <c r="AR43" s="69">
        <v>59.944000000000003</v>
      </c>
      <c r="AS43" s="69">
        <v>191.59</v>
      </c>
      <c r="AT43" s="60">
        <f t="shared" si="28"/>
        <v>251.53399999999999</v>
      </c>
      <c r="AU43" s="15"/>
      <c r="AV43" s="15"/>
      <c r="AW43" s="88">
        <f t="shared" si="30"/>
        <v>0</v>
      </c>
      <c r="AX43" s="94">
        <v>0</v>
      </c>
      <c r="AY43" s="59">
        <v>292.01249999999999</v>
      </c>
      <c r="AZ43" s="95">
        <f t="shared" si="24"/>
        <v>292.01249999999999</v>
      </c>
      <c r="BA43" s="90"/>
      <c r="BB43" s="41"/>
      <c r="BC43" s="41">
        <f t="shared" si="23"/>
        <v>0</v>
      </c>
      <c r="BD43" s="59"/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94</v>
      </c>
      <c r="BK43" s="96">
        <f t="shared" si="42"/>
        <v>2305.5349945391308</v>
      </c>
      <c r="BL43" s="96">
        <f t="shared" si="43"/>
        <v>2399.5349945391308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>
        <v>5.28</v>
      </c>
      <c r="U44" s="69">
        <v>230.38404479999997</v>
      </c>
      <c r="V44" s="60">
        <f t="shared" si="3"/>
        <v>235.66404479999997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11.510400000000001</v>
      </c>
      <c r="AG44" s="60">
        <v>740.08764192000001</v>
      </c>
      <c r="AH44" s="60">
        <f t="shared" si="5"/>
        <v>751.59804192000001</v>
      </c>
      <c r="AI44" s="15"/>
      <c r="AJ44" s="15"/>
      <c r="AK44" s="123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57</v>
      </c>
      <c r="AS44" s="69">
        <v>250</v>
      </c>
      <c r="AT44" s="60">
        <f t="shared" si="28"/>
        <v>307</v>
      </c>
      <c r="AU44" s="15"/>
      <c r="AV44" s="15"/>
      <c r="AW44" s="88">
        <f t="shared" si="30"/>
        <v>0</v>
      </c>
      <c r="AX44" s="94">
        <v>0</v>
      </c>
      <c r="AY44" s="59">
        <v>363.1875</v>
      </c>
      <c r="AZ44" s="95">
        <f t="shared" si="24"/>
        <v>363.1875</v>
      </c>
      <c r="BA44" s="90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73.790400000000005</v>
      </c>
      <c r="BK44" s="96">
        <f t="shared" si="42"/>
        <v>1583.65918672</v>
      </c>
      <c r="BL44" s="96">
        <f t="shared" si="43"/>
        <v>1657.4495867199998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>
        <v>5.28</v>
      </c>
      <c r="U45" s="69">
        <v>82.32</v>
      </c>
      <c r="V45" s="60">
        <f t="shared" si="3"/>
        <v>87.6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23.020800000000001</v>
      </c>
      <c r="AG45" s="60">
        <v>545.5584288</v>
      </c>
      <c r="AH45" s="60">
        <f t="shared" si="5"/>
        <v>568.57922880000001</v>
      </c>
      <c r="AI45" s="15"/>
      <c r="AJ45" s="15"/>
      <c r="AK45" s="123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53.6</v>
      </c>
      <c r="AS45" s="69">
        <v>301.072</v>
      </c>
      <c r="AT45" s="60">
        <f t="shared" si="28"/>
        <v>354.67200000000003</v>
      </c>
      <c r="AU45" s="15"/>
      <c r="AV45" s="15"/>
      <c r="AW45" s="88">
        <f t="shared" si="30"/>
        <v>0</v>
      </c>
      <c r="AX45" s="94">
        <v>0</v>
      </c>
      <c r="AY45" s="59">
        <v>685.91250000000002</v>
      </c>
      <c r="AZ45" s="95">
        <f t="shared" si="24"/>
        <v>685.91250000000002</v>
      </c>
      <c r="BA45" s="90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81.900800000000004</v>
      </c>
      <c r="BK45" s="96">
        <f t="shared" si="42"/>
        <v>1614.8629288</v>
      </c>
      <c r="BL45" s="96">
        <f t="shared" si="43"/>
        <v>1696.7637288000001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17.265600000000003</v>
      </c>
      <c r="AG46" s="60">
        <v>259.24298400000004</v>
      </c>
      <c r="AH46" s="60">
        <f t="shared" si="5"/>
        <v>276.50858400000004</v>
      </c>
      <c r="AI46" s="74"/>
      <c r="AJ46" s="74"/>
      <c r="AK46" s="123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27.512</v>
      </c>
      <c r="AS46" s="69">
        <v>224.03399999999999</v>
      </c>
      <c r="AT46" s="60">
        <f t="shared" si="28"/>
        <v>251.54599999999999</v>
      </c>
      <c r="AU46" s="15"/>
      <c r="AV46" s="15"/>
      <c r="AW46" s="88">
        <f t="shared" si="30"/>
        <v>0</v>
      </c>
      <c r="AX46" s="94">
        <v>0</v>
      </c>
      <c r="AY46" s="59">
        <v>520.65</v>
      </c>
      <c r="AZ46" s="95">
        <f t="shared" si="24"/>
        <v>520.65</v>
      </c>
      <c r="BA46" s="90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44.777600000000007</v>
      </c>
      <c r="BK46" s="96">
        <f t="shared" ref="BK46:BK57" si="47">C46+I46+O46+U46+AA46+AG46+AM46+AS46+AY46</f>
        <v>1003.9269839999999</v>
      </c>
      <c r="BL46" s="96">
        <f t="shared" si="43"/>
        <v>1048.7045840000001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>
        <v>0</v>
      </c>
      <c r="AA47" s="69">
        <v>5.08</v>
      </c>
      <c r="AB47" s="60">
        <f t="shared" si="37"/>
        <v>5.08</v>
      </c>
      <c r="AC47" s="15"/>
      <c r="AD47" s="15"/>
      <c r="AE47" s="15">
        <f t="shared" si="34"/>
        <v>0</v>
      </c>
      <c r="AF47" s="69">
        <v>0</v>
      </c>
      <c r="AG47" s="60">
        <v>91.841481600000009</v>
      </c>
      <c r="AH47" s="60">
        <f t="shared" si="5"/>
        <v>91.841481600000009</v>
      </c>
      <c r="AI47" s="74"/>
      <c r="AJ47" s="74"/>
      <c r="AK47" s="123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16.239999999999998</v>
      </c>
      <c r="AS47" s="69">
        <v>91.664000000000016</v>
      </c>
      <c r="AT47" s="60">
        <f t="shared" si="28"/>
        <v>107.90400000000001</v>
      </c>
      <c r="AU47" s="15"/>
      <c r="AV47" s="15"/>
      <c r="AW47" s="88">
        <f t="shared" si="30"/>
        <v>0</v>
      </c>
      <c r="AX47" s="94">
        <v>0</v>
      </c>
      <c r="AY47" s="59">
        <v>519.67499999999995</v>
      </c>
      <c r="AZ47" s="95">
        <f t="shared" si="24"/>
        <v>519.67499999999995</v>
      </c>
      <c r="BA47" s="90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16.239999999999998</v>
      </c>
      <c r="BK47" s="96">
        <f t="shared" si="47"/>
        <v>708.26048160000005</v>
      </c>
      <c r="BL47" s="96">
        <f t="shared" si="43"/>
        <v>724.50048159999994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>
        <v>0</v>
      </c>
      <c r="AA48" s="69">
        <v>5.08</v>
      </c>
      <c r="AB48" s="60">
        <f t="shared" si="37"/>
        <v>5.08</v>
      </c>
      <c r="AC48" s="15"/>
      <c r="AD48" s="15"/>
      <c r="AE48" s="15">
        <f t="shared" si="34"/>
        <v>0</v>
      </c>
      <c r="AF48" s="69">
        <v>8.6328000000000014</v>
      </c>
      <c r="AG48" s="60">
        <v>26.629310400000001</v>
      </c>
      <c r="AH48" s="60">
        <f t="shared" si="5"/>
        <v>35.262110400000005</v>
      </c>
      <c r="AI48" s="74"/>
      <c r="AJ48" s="74"/>
      <c r="AK48" s="123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19.68</v>
      </c>
      <c r="AS48" s="69">
        <v>48.8</v>
      </c>
      <c r="AT48" s="60">
        <f t="shared" si="28"/>
        <v>68.47999999999999</v>
      </c>
      <c r="AU48" s="15"/>
      <c r="AV48" s="15"/>
      <c r="AW48" s="88">
        <f t="shared" si="30"/>
        <v>0</v>
      </c>
      <c r="AX48" s="94">
        <v>0</v>
      </c>
      <c r="AY48" s="59">
        <v>831.1875</v>
      </c>
      <c r="AZ48" s="95">
        <f t="shared" si="24"/>
        <v>831.1875</v>
      </c>
      <c r="BA48" s="90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28.312800000000003</v>
      </c>
      <c r="BK48" s="96">
        <f t="shared" si="47"/>
        <v>911.6968104</v>
      </c>
      <c r="BL48" s="96">
        <f t="shared" si="43"/>
        <v>940.00961039999993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>
        <v>0</v>
      </c>
      <c r="AA49" s="69">
        <v>5.08</v>
      </c>
      <c r="AB49" s="60">
        <f t="shared" si="37"/>
        <v>5.08</v>
      </c>
      <c r="AC49" s="15"/>
      <c r="AD49" s="15"/>
      <c r="AE49" s="15">
        <f t="shared" si="34"/>
        <v>0</v>
      </c>
      <c r="AF49" s="69">
        <v>14.388</v>
      </c>
      <c r="AG49" s="69">
        <v>8.8054560000000013</v>
      </c>
      <c r="AH49" s="60">
        <f t="shared" si="5"/>
        <v>23.193456000000001</v>
      </c>
      <c r="AI49" s="74"/>
      <c r="AJ49" s="74"/>
      <c r="AK49" s="123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25.2835</v>
      </c>
      <c r="AS49" s="69">
        <v>21.095500000000001</v>
      </c>
      <c r="AT49" s="60">
        <f t="shared" si="28"/>
        <v>46.379000000000005</v>
      </c>
      <c r="AU49" s="15"/>
      <c r="AV49" s="15"/>
      <c r="AW49" s="88">
        <f t="shared" si="30"/>
        <v>0</v>
      </c>
      <c r="AX49" s="94">
        <v>0</v>
      </c>
      <c r="AY49" s="59">
        <v>524.0625</v>
      </c>
      <c r="AZ49" s="95">
        <f t="shared" si="24"/>
        <v>524.0625</v>
      </c>
      <c r="BA49" s="90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39.671500000000002</v>
      </c>
      <c r="BK49" s="96">
        <f t="shared" si="47"/>
        <v>559.04345599999999</v>
      </c>
      <c r="BL49" s="96">
        <f t="shared" si="43"/>
        <v>598.71495600000003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>
        <v>0</v>
      </c>
      <c r="AA50" s="69">
        <v>5.08</v>
      </c>
      <c r="AB50" s="60">
        <f t="shared" si="37"/>
        <v>5.08</v>
      </c>
      <c r="AC50" s="15"/>
      <c r="AD50" s="15"/>
      <c r="AE50" s="15">
        <f t="shared" si="34"/>
        <v>0</v>
      </c>
      <c r="AF50" s="69">
        <v>5.7552000000000003</v>
      </c>
      <c r="AG50" s="69">
        <v>17.829609600000005</v>
      </c>
      <c r="AH50" s="60">
        <f t="shared" si="5"/>
        <v>23.584809600000007</v>
      </c>
      <c r="AI50" s="15"/>
      <c r="AJ50" s="15"/>
      <c r="AK50" s="123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10</v>
      </c>
      <c r="AS50" s="69">
        <v>31.696000000000002</v>
      </c>
      <c r="AT50" s="60">
        <f t="shared" si="28"/>
        <v>41.695999999999998</v>
      </c>
      <c r="AU50" s="15"/>
      <c r="AV50" s="15"/>
      <c r="AW50" s="88">
        <f t="shared" si="30"/>
        <v>0</v>
      </c>
      <c r="AX50" s="94">
        <v>0</v>
      </c>
      <c r="AY50" s="59">
        <v>798.03750000000002</v>
      </c>
      <c r="AZ50" s="95">
        <f t="shared" si="24"/>
        <v>798.03750000000002</v>
      </c>
      <c r="BA50" s="90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15.7552</v>
      </c>
      <c r="BK50" s="96">
        <f t="shared" si="47"/>
        <v>852.6431096</v>
      </c>
      <c r="BL50" s="96">
        <f t="shared" si="43"/>
        <v>868.39830960000006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>
        <v>0</v>
      </c>
      <c r="AA51" s="69">
        <v>5.08</v>
      </c>
      <c r="AB51" s="60">
        <f t="shared" si="37"/>
        <v>5.08</v>
      </c>
      <c r="AC51" s="15"/>
      <c r="AD51" s="15"/>
      <c r="AE51" s="15">
        <f t="shared" si="34"/>
        <v>0</v>
      </c>
      <c r="AF51" s="69">
        <v>23.020800000000001</v>
      </c>
      <c r="AG51" s="69">
        <v>5.7552000000000003</v>
      </c>
      <c r="AH51" s="60">
        <f t="shared" si="5"/>
        <v>28.776000000000003</v>
      </c>
      <c r="AI51" s="15"/>
      <c r="AJ51" s="15"/>
      <c r="AK51" s="123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15.912000000000001</v>
      </c>
      <c r="AS51" s="69">
        <v>15.84</v>
      </c>
      <c r="AT51" s="60">
        <f t="shared" si="28"/>
        <v>31.752000000000002</v>
      </c>
      <c r="AU51" s="15"/>
      <c r="AV51" s="15"/>
      <c r="AW51" s="88">
        <f t="shared" si="30"/>
        <v>0</v>
      </c>
      <c r="AX51" s="94">
        <v>0</v>
      </c>
      <c r="AY51" s="59">
        <v>760.01249999999993</v>
      </c>
      <c r="AZ51" s="95">
        <f t="shared" si="24"/>
        <v>760.01249999999993</v>
      </c>
      <c r="BA51" s="90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38.9328</v>
      </c>
      <c r="BK51" s="96">
        <f t="shared" si="47"/>
        <v>786.68769999999995</v>
      </c>
      <c r="BL51" s="96">
        <f t="shared" si="43"/>
        <v>825.62049999999999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>
        <v>0</v>
      </c>
      <c r="AA52" s="69">
        <v>5.08</v>
      </c>
      <c r="AB52" s="60">
        <f t="shared" si="37"/>
        <v>5.08</v>
      </c>
      <c r="AC52" s="15"/>
      <c r="AD52" s="15"/>
      <c r="AE52" s="15">
        <f t="shared" si="34"/>
        <v>0</v>
      </c>
      <c r="AF52" s="69">
        <v>28.776</v>
      </c>
      <c r="AG52" s="69">
        <v>16.908777600000001</v>
      </c>
      <c r="AH52" s="60">
        <f t="shared" si="5"/>
        <v>45.684777600000004</v>
      </c>
      <c r="AI52" s="15"/>
      <c r="AJ52" s="15"/>
      <c r="AK52" s="123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/>
      <c r="AS52" s="69"/>
      <c r="AT52" s="60">
        <f t="shared" si="28"/>
        <v>0</v>
      </c>
      <c r="AU52" s="15"/>
      <c r="AV52" s="15"/>
      <c r="AW52" s="88">
        <f t="shared" si="30"/>
        <v>0</v>
      </c>
      <c r="AX52" s="94">
        <v>0</v>
      </c>
      <c r="AY52" s="59">
        <v>852.63749999999993</v>
      </c>
      <c r="AZ52" s="95">
        <f t="shared" si="24"/>
        <v>852.63749999999993</v>
      </c>
      <c r="BA52" s="90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28.776</v>
      </c>
      <c r="BK52" s="96">
        <f t="shared" si="47"/>
        <v>874.62627759999998</v>
      </c>
      <c r="BL52" s="96">
        <f t="shared" si="43"/>
        <v>903.40227759999993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>
        <v>0</v>
      </c>
      <c r="AA53" s="69">
        <v>5.08</v>
      </c>
      <c r="AB53" s="60">
        <f t="shared" si="37"/>
        <v>5.08</v>
      </c>
      <c r="AC53" s="15"/>
      <c r="AD53" s="15"/>
      <c r="AE53" s="15">
        <f t="shared" si="34"/>
        <v>0</v>
      </c>
      <c r="AF53" s="69">
        <v>28.776</v>
      </c>
      <c r="AG53" s="69">
        <v>11.510400000000001</v>
      </c>
      <c r="AH53" s="60">
        <f t="shared" si="5"/>
        <v>40.2864</v>
      </c>
      <c r="AI53" s="15"/>
      <c r="AJ53" s="15"/>
      <c r="AK53" s="123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/>
      <c r="AS53" s="69"/>
      <c r="AT53" s="60">
        <f t="shared" si="28"/>
        <v>0</v>
      </c>
      <c r="AU53" s="15"/>
      <c r="AV53" s="15"/>
      <c r="AW53" s="88">
        <f t="shared" si="30"/>
        <v>0</v>
      </c>
      <c r="AX53" s="94">
        <v>0</v>
      </c>
      <c r="AY53" s="59">
        <v>850.19999999999993</v>
      </c>
      <c r="AZ53" s="95">
        <f t="shared" si="24"/>
        <v>850.19999999999993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28.776</v>
      </c>
      <c r="BK53" s="96">
        <f t="shared" si="47"/>
        <v>866.79039999999998</v>
      </c>
      <c r="BL53" s="96">
        <f t="shared" si="43"/>
        <v>895.56639999999993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ref="G54:G55" si="49">E54+F54</f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>
        <v>34.531200000000005</v>
      </c>
      <c r="AG54" s="69">
        <v>5.7552000000000003</v>
      </c>
      <c r="AH54" s="60">
        <f t="shared" si="5"/>
        <v>40.286400000000008</v>
      </c>
      <c r="AI54" s="15"/>
      <c r="AJ54" s="15"/>
      <c r="AK54" s="123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/>
      <c r="AS54" s="69"/>
      <c r="AT54" s="60">
        <f t="shared" si="28"/>
        <v>0</v>
      </c>
      <c r="AU54" s="15"/>
      <c r="AV54" s="15"/>
      <c r="AW54" s="88">
        <f>AU55+AV55</f>
        <v>0</v>
      </c>
      <c r="AX54" s="94">
        <v>0</v>
      </c>
      <c r="AY54" s="59">
        <v>955.5</v>
      </c>
      <c r="AZ54" s="95">
        <f t="shared" si="24"/>
        <v>955.5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34.531200000000005</v>
      </c>
      <c r="BK54" s="96">
        <f t="shared" si="47"/>
        <v>961.25519999999995</v>
      </c>
      <c r="BL54" s="96">
        <f t="shared" si="43"/>
        <v>995.78639999999996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9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>
        <v>25.898400000000002</v>
      </c>
      <c r="AG55" s="69">
        <v>8.6328000000000014</v>
      </c>
      <c r="AH55" s="60">
        <f t="shared" si="5"/>
        <v>34.531200000000005</v>
      </c>
      <c r="AI55" s="15"/>
      <c r="AJ55" s="15"/>
      <c r="AK55" s="123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/>
      <c r="AS55" s="69"/>
      <c r="AT55" s="60">
        <f t="shared" si="28"/>
        <v>0</v>
      </c>
      <c r="AU55" s="15"/>
      <c r="AV55" s="15"/>
      <c r="AW55" s="88">
        <f>AU56+AV56</f>
        <v>0</v>
      </c>
      <c r="AX55" s="94">
        <v>0</v>
      </c>
      <c r="AY55" s="59">
        <v>801.44999999999993</v>
      </c>
      <c r="AZ55" s="95">
        <f t="shared" si="24"/>
        <v>801.44999999999993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25.898400000000002</v>
      </c>
      <c r="BK55" s="96">
        <f t="shared" si="47"/>
        <v>810.08279999999991</v>
      </c>
      <c r="BL55" s="96">
        <f t="shared" si="43"/>
        <v>835.98119999999994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>
        <v>46.041600000000003</v>
      </c>
      <c r="AG56" s="69">
        <v>5.7552000000000003</v>
      </c>
      <c r="AH56" s="60">
        <f t="shared" si="5"/>
        <v>51.796800000000005</v>
      </c>
      <c r="AI56" s="15"/>
      <c r="AJ56" s="15"/>
      <c r="AK56" s="123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88"/>
      <c r="AX56" s="94">
        <v>0</v>
      </c>
      <c r="AY56" s="59">
        <v>359.28749999999997</v>
      </c>
      <c r="AZ56" s="95">
        <f t="shared" si="24"/>
        <v>359.28749999999997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46.041600000000003</v>
      </c>
      <c r="BK56" s="96">
        <f t="shared" si="47"/>
        <v>365.04269999999997</v>
      </c>
      <c r="BL56" s="96">
        <f t="shared" si="43"/>
        <v>411.08429999999998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>
        <v>48.919200000000004</v>
      </c>
      <c r="AG57" s="69">
        <v>2.8776000000000002</v>
      </c>
      <c r="AH57" s="60">
        <f t="shared" si="5"/>
        <v>51.796800000000005</v>
      </c>
      <c r="AI57" s="15"/>
      <c r="AJ57" s="15"/>
      <c r="AK57" s="123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>
        <v>0</v>
      </c>
      <c r="AY57" s="59">
        <v>1425.9375</v>
      </c>
      <c r="AZ57" s="95">
        <f t="shared" si="24"/>
        <v>1425.9375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48.919200000000004</v>
      </c>
      <c r="BK57" s="96">
        <f t="shared" si="47"/>
        <v>1428.8151</v>
      </c>
      <c r="BL57" s="96">
        <f t="shared" si="43"/>
        <v>1477.7343000000001</v>
      </c>
    </row>
    <row r="58" spans="1:69" x14ac:dyDescent="0.2">
      <c r="A58" s="17"/>
      <c r="B58" s="184">
        <f t="shared" ref="B58:AH58" si="50">SUM(B6:B57)</f>
        <v>2597.5</v>
      </c>
      <c r="C58" s="184">
        <f t="shared" si="50"/>
        <v>5587.5804651162789</v>
      </c>
      <c r="D58" s="184">
        <f t="shared" si="50"/>
        <v>8185.0804651162789</v>
      </c>
      <c r="E58" s="185">
        <f t="shared" si="50"/>
        <v>1127.5</v>
      </c>
      <c r="F58" s="185">
        <f t="shared" si="50"/>
        <v>1982.5</v>
      </c>
      <c r="G58" s="185">
        <f t="shared" si="50"/>
        <v>3110</v>
      </c>
      <c r="H58" s="184">
        <f t="shared" si="50"/>
        <v>759.6875</v>
      </c>
      <c r="I58" s="184">
        <f t="shared" si="50"/>
        <v>13511.387499999999</v>
      </c>
      <c r="J58" s="184">
        <f t="shared" si="50"/>
        <v>14271.075000000004</v>
      </c>
      <c r="K58" s="185">
        <f t="shared" si="50"/>
        <v>120</v>
      </c>
      <c r="L58" s="185">
        <f t="shared" si="50"/>
        <v>2365.5</v>
      </c>
      <c r="M58" s="185">
        <f t="shared" si="50"/>
        <v>2485.5</v>
      </c>
      <c r="N58" s="184">
        <f t="shared" si="50"/>
        <v>0</v>
      </c>
      <c r="O58" s="184">
        <f t="shared" si="50"/>
        <v>1870.5790300000003</v>
      </c>
      <c r="P58" s="184">
        <f t="shared" si="50"/>
        <v>1870.5790300000003</v>
      </c>
      <c r="Q58" s="185">
        <f t="shared" si="50"/>
        <v>0</v>
      </c>
      <c r="R58" s="185">
        <f t="shared" si="50"/>
        <v>1146.325</v>
      </c>
      <c r="S58" s="185">
        <f t="shared" si="50"/>
        <v>1146.325</v>
      </c>
      <c r="T58" s="184">
        <f t="shared" si="50"/>
        <v>1622.9801018879994</v>
      </c>
      <c r="U58" s="184">
        <f t="shared" si="50"/>
        <v>6353.7258623999987</v>
      </c>
      <c r="V58" s="184">
        <f t="shared" si="50"/>
        <v>7976.7059642879994</v>
      </c>
      <c r="W58" s="185">
        <f t="shared" si="50"/>
        <v>0</v>
      </c>
      <c r="X58" s="185">
        <f t="shared" si="50"/>
        <v>0</v>
      </c>
      <c r="Y58" s="185">
        <f t="shared" si="50"/>
        <v>0</v>
      </c>
      <c r="Z58" s="184">
        <f t="shared" si="50"/>
        <v>0</v>
      </c>
      <c r="AA58" s="184">
        <f t="shared" si="50"/>
        <v>35.559999999999995</v>
      </c>
      <c r="AB58" s="184">
        <f t="shared" si="50"/>
        <v>35.559999999999995</v>
      </c>
      <c r="AC58" s="185">
        <f t="shared" si="50"/>
        <v>0</v>
      </c>
      <c r="AD58" s="185">
        <f t="shared" si="50"/>
        <v>0</v>
      </c>
      <c r="AE58" s="185">
        <f t="shared" si="50"/>
        <v>0</v>
      </c>
      <c r="AF58" s="184">
        <f t="shared" si="50"/>
        <v>7453.6070400000044</v>
      </c>
      <c r="AG58" s="184">
        <f t="shared" si="50"/>
        <v>60891.550946205163</v>
      </c>
      <c r="AH58" s="184">
        <f t="shared" si="50"/>
        <v>68345.157986205144</v>
      </c>
      <c r="AI58" s="185">
        <f t="shared" ref="AI58:BL58" si="51">SUM(AI6:AI57)</f>
        <v>229.68</v>
      </c>
      <c r="AJ58" s="185">
        <f t="shared" si="51"/>
        <v>13.200000000000001</v>
      </c>
      <c r="AK58" s="185">
        <f t="shared" si="51"/>
        <v>242.88000000000002</v>
      </c>
      <c r="AL58" s="184">
        <f t="shared" si="51"/>
        <v>0</v>
      </c>
      <c r="AM58" s="184">
        <f t="shared" si="51"/>
        <v>5728.0210000000006</v>
      </c>
      <c r="AN58" s="184">
        <f t="shared" si="51"/>
        <v>5728.0210000000006</v>
      </c>
      <c r="AO58" s="185">
        <f t="shared" si="51"/>
        <v>0</v>
      </c>
      <c r="AP58" s="185">
        <f t="shared" si="51"/>
        <v>1573.1662500000002</v>
      </c>
      <c r="AQ58" s="185">
        <f t="shared" si="51"/>
        <v>1573.1662500000002</v>
      </c>
      <c r="AR58" s="184">
        <f t="shared" si="51"/>
        <v>6078.4171022470418</v>
      </c>
      <c r="AS58" s="184">
        <f t="shared" si="51"/>
        <v>9908.4069354010771</v>
      </c>
      <c r="AT58" s="184">
        <f>SUM(AT11:AT57)</f>
        <v>15986.824037648121</v>
      </c>
      <c r="AU58" s="185">
        <f t="shared" si="51"/>
        <v>0</v>
      </c>
      <c r="AV58" s="185">
        <f t="shared" si="51"/>
        <v>0</v>
      </c>
      <c r="AW58" s="185">
        <f t="shared" si="51"/>
        <v>0</v>
      </c>
      <c r="AX58" s="184">
        <f t="shared" si="51"/>
        <v>0</v>
      </c>
      <c r="AY58" s="184">
        <f t="shared" si="51"/>
        <v>30804.918260999995</v>
      </c>
      <c r="AZ58" s="184">
        <f t="shared" si="51"/>
        <v>30804.918260999995</v>
      </c>
      <c r="BA58" s="185">
        <f t="shared" si="51"/>
        <v>0</v>
      </c>
      <c r="BB58" s="185">
        <f t="shared" si="51"/>
        <v>0</v>
      </c>
      <c r="BC58" s="185">
        <f t="shared" si="51"/>
        <v>0</v>
      </c>
      <c r="BD58" s="184">
        <f t="shared" si="51"/>
        <v>0</v>
      </c>
      <c r="BE58" s="184">
        <f t="shared" si="51"/>
        <v>1000.2384000000001</v>
      </c>
      <c r="BF58" s="184">
        <f t="shared" si="51"/>
        <v>1000.2384000000001</v>
      </c>
      <c r="BG58" s="185">
        <f t="shared" si="51"/>
        <v>0</v>
      </c>
      <c r="BH58" s="185">
        <f t="shared" si="51"/>
        <v>0</v>
      </c>
      <c r="BI58" s="185">
        <f t="shared" si="51"/>
        <v>0</v>
      </c>
      <c r="BJ58" s="184">
        <f t="shared" si="51"/>
        <v>18512.191744135049</v>
      </c>
      <c r="BK58" s="184">
        <f t="shared" si="51"/>
        <v>134691.73000012251</v>
      </c>
      <c r="BL58" s="184">
        <f t="shared" si="51"/>
        <v>153203.92174425759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T23" sqref="T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/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6"/>
      <c r="C1" s="186"/>
      <c r="D1" s="186"/>
      <c r="E1" s="186"/>
      <c r="F1" s="191" t="s">
        <v>63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8" ht="12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11" t="s">
        <v>54</v>
      </c>
      <c r="AG2" s="211"/>
      <c r="AH2" s="211"/>
      <c r="AJ2" s="203" t="s">
        <v>56</v>
      </c>
      <c r="AK2" s="203"/>
      <c r="AL2" s="203"/>
    </row>
    <row r="3" spans="1:38" ht="13.5" customHeight="1" thickBot="1" x14ac:dyDescent="0.25">
      <c r="A3" s="186"/>
      <c r="B3" s="208" t="s">
        <v>0</v>
      </c>
      <c r="C3" s="209"/>
      <c r="D3" s="210"/>
      <c r="E3" s="208" t="s">
        <v>1</v>
      </c>
      <c r="F3" s="209"/>
      <c r="G3" s="210"/>
      <c r="H3" s="208" t="s">
        <v>2</v>
      </c>
      <c r="I3" s="209"/>
      <c r="J3" s="210"/>
      <c r="K3" s="208" t="s">
        <v>3</v>
      </c>
      <c r="L3" s="209"/>
      <c r="M3" s="210"/>
      <c r="N3" s="208" t="s">
        <v>4</v>
      </c>
      <c r="O3" s="209"/>
      <c r="P3" s="210"/>
      <c r="Q3" s="208" t="s">
        <v>5</v>
      </c>
      <c r="R3" s="209"/>
      <c r="S3" s="210"/>
      <c r="T3" s="208" t="s">
        <v>6</v>
      </c>
      <c r="U3" s="209"/>
      <c r="V3" s="210"/>
      <c r="W3" s="208" t="s">
        <v>7</v>
      </c>
      <c r="X3" s="209"/>
      <c r="Y3" s="210"/>
      <c r="Z3" s="187"/>
      <c r="AA3" s="188" t="s">
        <v>47</v>
      </c>
      <c r="AB3" s="189"/>
      <c r="AC3" s="187"/>
      <c r="AD3" s="188" t="s">
        <v>41</v>
      </c>
      <c r="AE3" s="189"/>
      <c r="AF3" s="208" t="s">
        <v>8</v>
      </c>
      <c r="AG3" s="209"/>
      <c r="AH3" s="210"/>
      <c r="AJ3" s="204" t="s">
        <v>8</v>
      </c>
      <c r="AK3" s="205"/>
      <c r="AL3" s="206"/>
    </row>
    <row r="4" spans="1:38" x14ac:dyDescent="0.2">
      <c r="A4" s="19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7" t="s">
        <v>10</v>
      </c>
      <c r="AK4" s="178" t="s">
        <v>11</v>
      </c>
      <c r="AL4" s="179" t="s">
        <v>8</v>
      </c>
    </row>
    <row r="5" spans="1:38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4"/>
      <c r="X5" s="135"/>
      <c r="Y5" s="136"/>
      <c r="Z5" s="108"/>
      <c r="AA5" s="52"/>
      <c r="AB5" s="109"/>
      <c r="AC5" s="108"/>
      <c r="AD5" s="52"/>
      <c r="AE5" s="109"/>
      <c r="AF5" s="48"/>
      <c r="AG5" s="49"/>
      <c r="AH5" s="50"/>
      <c r="AJ5" s="180"/>
      <c r="AK5" s="181"/>
      <c r="AL5" s="182"/>
    </row>
    <row r="6" spans="1:38" x14ac:dyDescent="0.2">
      <c r="A6" s="78">
        <v>1</v>
      </c>
      <c r="B6" s="137">
        <v>290</v>
      </c>
      <c r="C6" s="138">
        <v>367.5</v>
      </c>
      <c r="D6" s="139">
        <f t="shared" ref="D6:D53" si="0">B6+C6</f>
        <v>657.5</v>
      </c>
      <c r="E6" s="137">
        <v>26.25</v>
      </c>
      <c r="F6" s="138">
        <v>333.75</v>
      </c>
      <c r="G6" s="139">
        <f>SUM(E6:F6)</f>
        <v>360</v>
      </c>
      <c r="H6" s="137">
        <v>0</v>
      </c>
      <c r="I6" s="138">
        <v>92.545000000000002</v>
      </c>
      <c r="J6" s="139">
        <f t="shared" ref="J6:J24" si="1">SUM(H6:I6)</f>
        <v>92.545000000000002</v>
      </c>
      <c r="K6" s="140"/>
      <c r="L6" s="141"/>
      <c r="M6" s="142">
        <f t="shared" ref="M6:M57" si="2">K6+L6</f>
        <v>0</v>
      </c>
      <c r="N6" s="143"/>
      <c r="O6" s="144"/>
      <c r="P6" s="142">
        <f t="shared" ref="P6:P37" si="3">N6+O6</f>
        <v>0</v>
      </c>
      <c r="Q6" s="137">
        <v>92.4</v>
      </c>
      <c r="R6" s="138">
        <v>10.56</v>
      </c>
      <c r="S6" s="139">
        <f t="shared" ref="S6:S51" si="4">Q6+R6</f>
        <v>102.96000000000001</v>
      </c>
      <c r="T6" s="137">
        <v>0</v>
      </c>
      <c r="U6" s="138">
        <v>488.23424999999992</v>
      </c>
      <c r="V6" s="139">
        <f t="shared" ref="V6:V37" si="5">T6+U6</f>
        <v>488.23424999999992</v>
      </c>
      <c r="W6" s="143"/>
      <c r="X6" s="144"/>
      <c r="Y6" s="142">
        <f t="shared" ref="Y6:Y54" si="6">SUM(W6:X6)</f>
        <v>0</v>
      </c>
      <c r="Z6" s="145">
        <v>0</v>
      </c>
      <c r="AA6" s="146">
        <v>252.03749999999999</v>
      </c>
      <c r="AB6" s="150">
        <f t="shared" ref="AB6:AB57" si="7">SUM(Z6:AA6)</f>
        <v>252.03749999999999</v>
      </c>
      <c r="AC6" s="145"/>
      <c r="AD6" s="146"/>
      <c r="AE6" s="142">
        <f t="shared" ref="AE6:AE45" si="8">AC6+AD6</f>
        <v>0</v>
      </c>
      <c r="AF6" s="147">
        <f t="shared" ref="AF6:AF37" si="9">B6+E6+H6+K6+N6+Q6+T6+W6+Z6+AC6</f>
        <v>408.65</v>
      </c>
      <c r="AG6" s="148">
        <f t="shared" ref="AG6:AG37" si="10">C6+F6+I6+L6+O6+R6+U6+X6+AA6+AD6</f>
        <v>1544.6267499999997</v>
      </c>
      <c r="AH6" s="149">
        <f t="shared" ref="AH6:AH57" si="11">AF6+AG6</f>
        <v>1953.2767499999995</v>
      </c>
      <c r="AJ6" s="183">
        <v>370.25</v>
      </c>
      <c r="AK6" s="183">
        <v>1892.3265500000002</v>
      </c>
      <c r="AL6" s="183">
        <v>2262.5765500000002</v>
      </c>
    </row>
    <row r="7" spans="1:38" x14ac:dyDescent="0.2">
      <c r="A7" s="78">
        <v>2</v>
      </c>
      <c r="B7" s="137">
        <v>215</v>
      </c>
      <c r="C7" s="138">
        <v>360</v>
      </c>
      <c r="D7" s="139">
        <f t="shared" ref="D7:D23" si="12">B7+C7</f>
        <v>575</v>
      </c>
      <c r="E7" s="137">
        <v>18</v>
      </c>
      <c r="F7" s="138">
        <v>503.25</v>
      </c>
      <c r="G7" s="139">
        <f t="shared" ref="G7:G53" si="13">SUM(E7:F7)</f>
        <v>521.25</v>
      </c>
      <c r="H7" s="137">
        <v>0</v>
      </c>
      <c r="I7" s="138">
        <v>157.88</v>
      </c>
      <c r="J7" s="139">
        <f t="shared" ref="J7" si="14">SUM(H7:I7)</f>
        <v>157.88</v>
      </c>
      <c r="K7" s="140"/>
      <c r="L7" s="141"/>
      <c r="M7" s="142">
        <f t="shared" si="2"/>
        <v>0</v>
      </c>
      <c r="N7" s="140"/>
      <c r="O7" s="141"/>
      <c r="P7" s="150">
        <f t="shared" si="3"/>
        <v>0</v>
      </c>
      <c r="Q7" s="137">
        <v>102.96</v>
      </c>
      <c r="R7" s="138">
        <v>0</v>
      </c>
      <c r="S7" s="139">
        <f t="shared" si="4"/>
        <v>102.96</v>
      </c>
      <c r="T7" s="137">
        <v>0</v>
      </c>
      <c r="U7" s="138">
        <v>251.31575000000001</v>
      </c>
      <c r="V7" s="139">
        <f t="shared" si="5"/>
        <v>251.31575000000001</v>
      </c>
      <c r="W7" s="140"/>
      <c r="X7" s="141"/>
      <c r="Y7" s="142">
        <f t="shared" si="6"/>
        <v>0</v>
      </c>
      <c r="Z7" s="145">
        <v>0</v>
      </c>
      <c r="AA7" s="146">
        <v>394.875</v>
      </c>
      <c r="AB7" s="150">
        <f>SUM(Z7:AA7)</f>
        <v>394.875</v>
      </c>
      <c r="AC7" s="151"/>
      <c r="AD7" s="123"/>
      <c r="AE7" s="142">
        <f t="shared" si="8"/>
        <v>0</v>
      </c>
      <c r="AF7" s="147">
        <f t="shared" si="9"/>
        <v>335.96</v>
      </c>
      <c r="AG7" s="148">
        <f t="shared" si="10"/>
        <v>1667.3207500000001</v>
      </c>
      <c r="AH7" s="149">
        <f t="shared" si="11"/>
        <v>2003.2807500000001</v>
      </c>
      <c r="AJ7" s="183">
        <v>380.25</v>
      </c>
      <c r="AK7" s="183">
        <v>2082.1022499999999</v>
      </c>
      <c r="AL7" s="183">
        <v>2462.3522499999999</v>
      </c>
    </row>
    <row r="8" spans="1:38" x14ac:dyDescent="0.2">
      <c r="A8" s="78">
        <v>3</v>
      </c>
      <c r="B8" s="137">
        <v>231.25</v>
      </c>
      <c r="C8" s="138">
        <v>425</v>
      </c>
      <c r="D8" s="139">
        <f t="shared" si="12"/>
        <v>656.25</v>
      </c>
      <c r="E8" s="137">
        <v>18</v>
      </c>
      <c r="F8" s="138">
        <v>198.75</v>
      </c>
      <c r="G8" s="139">
        <f t="shared" si="13"/>
        <v>216.75</v>
      </c>
      <c r="H8" s="137">
        <v>0</v>
      </c>
      <c r="I8" s="138">
        <v>76.768000000000001</v>
      </c>
      <c r="J8" s="139">
        <f t="shared" si="1"/>
        <v>76.768000000000001</v>
      </c>
      <c r="K8" s="140"/>
      <c r="L8" s="141"/>
      <c r="M8" s="142">
        <f t="shared" si="2"/>
        <v>0</v>
      </c>
      <c r="N8" s="140"/>
      <c r="O8" s="141"/>
      <c r="P8" s="150">
        <f t="shared" si="3"/>
        <v>0</v>
      </c>
      <c r="Q8" s="137">
        <v>34.32</v>
      </c>
      <c r="R8" s="138">
        <v>2.64</v>
      </c>
      <c r="S8" s="139">
        <f t="shared" si="4"/>
        <v>36.96</v>
      </c>
      <c r="T8" s="137">
        <v>0</v>
      </c>
      <c r="U8" s="138">
        <v>210.49124999999998</v>
      </c>
      <c r="V8" s="139">
        <f t="shared" si="5"/>
        <v>210.49124999999998</v>
      </c>
      <c r="W8" s="140"/>
      <c r="X8" s="141"/>
      <c r="Y8" s="142">
        <f t="shared" si="6"/>
        <v>0</v>
      </c>
      <c r="Z8" s="145">
        <v>0</v>
      </c>
      <c r="AA8" s="146">
        <v>400.23750000000001</v>
      </c>
      <c r="AB8" s="150">
        <f>SUM(Z8:AA8)</f>
        <v>400.23750000000001</v>
      </c>
      <c r="AC8" s="151"/>
      <c r="AD8" s="123"/>
      <c r="AE8" s="142">
        <f t="shared" si="8"/>
        <v>0</v>
      </c>
      <c r="AF8" s="147">
        <f t="shared" si="9"/>
        <v>283.57</v>
      </c>
      <c r="AG8" s="148">
        <f t="shared" si="10"/>
        <v>1313.8867499999999</v>
      </c>
      <c r="AH8" s="149">
        <f t="shared" si="11"/>
        <v>1597.4567499999998</v>
      </c>
      <c r="AJ8" s="183">
        <v>366.25</v>
      </c>
      <c r="AK8" s="183">
        <v>2180.5133999999998</v>
      </c>
      <c r="AL8" s="183">
        <v>2546.7633999999998</v>
      </c>
    </row>
    <row r="9" spans="1:38" x14ac:dyDescent="0.2">
      <c r="A9" s="78">
        <v>4</v>
      </c>
      <c r="B9" s="137">
        <v>161.25</v>
      </c>
      <c r="C9" s="138">
        <v>255</v>
      </c>
      <c r="D9" s="139">
        <f t="shared" ref="D9" si="15">B9+C9</f>
        <v>416.25</v>
      </c>
      <c r="E9" s="137">
        <v>36</v>
      </c>
      <c r="F9" s="138">
        <v>685.5</v>
      </c>
      <c r="G9" s="139">
        <f t="shared" si="13"/>
        <v>721.5</v>
      </c>
      <c r="H9" s="137">
        <v>0</v>
      </c>
      <c r="I9" s="138">
        <v>104.91800000000001</v>
      </c>
      <c r="J9" s="139">
        <f t="shared" ref="J9" si="16">SUM(H9:I9)</f>
        <v>104.91800000000001</v>
      </c>
      <c r="K9" s="140"/>
      <c r="L9" s="141"/>
      <c r="M9" s="142">
        <f t="shared" si="2"/>
        <v>0</v>
      </c>
      <c r="N9" s="140"/>
      <c r="O9" s="141"/>
      <c r="P9" s="150">
        <f t="shared" si="3"/>
        <v>0</v>
      </c>
      <c r="Q9" s="140">
        <v>17.265600000000003</v>
      </c>
      <c r="R9" s="141">
        <v>0</v>
      </c>
      <c r="S9" s="142">
        <f t="shared" si="4"/>
        <v>17.265600000000003</v>
      </c>
      <c r="T9" s="137">
        <v>0</v>
      </c>
      <c r="U9" s="138">
        <v>150.50899999999999</v>
      </c>
      <c r="V9" s="139">
        <f t="shared" si="5"/>
        <v>150.50899999999999</v>
      </c>
      <c r="W9" s="140"/>
      <c r="X9" s="141"/>
      <c r="Y9" s="142">
        <f t="shared" si="6"/>
        <v>0</v>
      </c>
      <c r="Z9" s="145">
        <v>0</v>
      </c>
      <c r="AA9" s="146">
        <v>336.86250000000001</v>
      </c>
      <c r="AB9" s="150">
        <f t="shared" si="7"/>
        <v>336.86250000000001</v>
      </c>
      <c r="AC9" s="151"/>
      <c r="AD9" s="123"/>
      <c r="AE9" s="142">
        <f t="shared" si="8"/>
        <v>0</v>
      </c>
      <c r="AF9" s="147">
        <f t="shared" si="9"/>
        <v>214.51560000000001</v>
      </c>
      <c r="AG9" s="148">
        <f t="shared" si="10"/>
        <v>1532.7895000000001</v>
      </c>
      <c r="AH9" s="149">
        <f t="shared" si="11"/>
        <v>1747.3051</v>
      </c>
      <c r="AJ9" s="183">
        <v>472.75</v>
      </c>
      <c r="AK9" s="183">
        <v>2271.5396000000001</v>
      </c>
      <c r="AL9" s="183">
        <v>2744.2896000000001</v>
      </c>
    </row>
    <row r="10" spans="1:38" x14ac:dyDescent="0.2">
      <c r="A10" s="78">
        <v>5</v>
      </c>
      <c r="B10" s="137">
        <v>230</v>
      </c>
      <c r="C10" s="138">
        <v>575</v>
      </c>
      <c r="D10" s="139">
        <f t="shared" si="12"/>
        <v>805</v>
      </c>
      <c r="E10" s="137">
        <v>21.75</v>
      </c>
      <c r="F10" s="138">
        <v>644.25</v>
      </c>
      <c r="G10" s="139">
        <f t="shared" si="13"/>
        <v>666</v>
      </c>
      <c r="H10" s="137">
        <v>0</v>
      </c>
      <c r="I10" s="138">
        <v>118.408</v>
      </c>
      <c r="J10" s="139">
        <f t="shared" ref="J10" si="17">SUM(H10:I10)</f>
        <v>118.408</v>
      </c>
      <c r="K10" s="140"/>
      <c r="L10" s="141"/>
      <c r="M10" s="142">
        <f t="shared" si="2"/>
        <v>0</v>
      </c>
      <c r="N10" s="140"/>
      <c r="O10" s="141"/>
      <c r="P10" s="150">
        <f t="shared" si="3"/>
        <v>0</v>
      </c>
      <c r="Q10" s="140">
        <v>57.552</v>
      </c>
      <c r="R10" s="141">
        <v>0</v>
      </c>
      <c r="S10" s="142">
        <f t="shared" si="4"/>
        <v>57.552</v>
      </c>
      <c r="T10" s="137">
        <v>0</v>
      </c>
      <c r="U10" s="138">
        <v>163.114</v>
      </c>
      <c r="V10" s="139">
        <f t="shared" si="5"/>
        <v>163.114</v>
      </c>
      <c r="W10" s="140"/>
      <c r="X10" s="141"/>
      <c r="Y10" s="142">
        <f t="shared" si="6"/>
        <v>0</v>
      </c>
      <c r="Z10" s="145">
        <v>0</v>
      </c>
      <c r="AA10" s="146">
        <v>229.10160000000002</v>
      </c>
      <c r="AB10" s="150">
        <f t="shared" si="7"/>
        <v>229.10160000000002</v>
      </c>
      <c r="AC10" s="151"/>
      <c r="AD10" s="123"/>
      <c r="AE10" s="142">
        <f t="shared" si="8"/>
        <v>0</v>
      </c>
      <c r="AF10" s="147">
        <f t="shared" si="9"/>
        <v>309.30200000000002</v>
      </c>
      <c r="AG10" s="148">
        <f t="shared" si="10"/>
        <v>1729.8735999999999</v>
      </c>
      <c r="AH10" s="149">
        <f t="shared" si="11"/>
        <v>2039.1756</v>
      </c>
      <c r="AJ10" s="183">
        <v>532.65</v>
      </c>
      <c r="AK10" s="183">
        <v>2148.8588500000001</v>
      </c>
      <c r="AL10" s="183">
        <v>2681.5088500000002</v>
      </c>
    </row>
    <row r="11" spans="1:38" x14ac:dyDescent="0.2">
      <c r="A11" s="78">
        <v>6</v>
      </c>
      <c r="B11" s="140">
        <v>255</v>
      </c>
      <c r="C11" s="141">
        <v>437.5</v>
      </c>
      <c r="D11" s="142">
        <f t="shared" si="12"/>
        <v>692.5</v>
      </c>
      <c r="E11" s="140">
        <v>52.274999999999999</v>
      </c>
      <c r="F11" s="141">
        <v>692.32499999999993</v>
      </c>
      <c r="G11" s="142">
        <f t="shared" si="13"/>
        <v>744.59999999999991</v>
      </c>
      <c r="H11" s="137">
        <v>0</v>
      </c>
      <c r="I11" s="138">
        <v>148.29499999999999</v>
      </c>
      <c r="J11" s="139">
        <f t="shared" ref="J11" si="18">SUM(H11:I11)</f>
        <v>148.29499999999999</v>
      </c>
      <c r="K11" s="140"/>
      <c r="L11" s="141"/>
      <c r="M11" s="142">
        <f t="shared" si="2"/>
        <v>0</v>
      </c>
      <c r="N11" s="140"/>
      <c r="O11" s="141"/>
      <c r="P11" s="150">
        <f t="shared" si="3"/>
        <v>0</v>
      </c>
      <c r="Q11" s="140">
        <v>123.7368</v>
      </c>
      <c r="R11" s="141">
        <v>14.468572800000004</v>
      </c>
      <c r="S11" s="142">
        <f t="shared" si="4"/>
        <v>138.20537280000002</v>
      </c>
      <c r="T11" s="137">
        <v>0</v>
      </c>
      <c r="U11" s="138">
        <v>141.054</v>
      </c>
      <c r="V11" s="139">
        <f t="shared" si="5"/>
        <v>141.054</v>
      </c>
      <c r="W11" s="140"/>
      <c r="X11" s="141"/>
      <c r="Y11" s="142">
        <f t="shared" si="6"/>
        <v>0</v>
      </c>
      <c r="Z11" s="145">
        <v>0</v>
      </c>
      <c r="AA11" s="146">
        <v>138.92482500000003</v>
      </c>
      <c r="AB11" s="150">
        <f t="shared" si="7"/>
        <v>138.92482500000003</v>
      </c>
      <c r="AC11" s="151"/>
      <c r="AD11" s="123"/>
      <c r="AE11" s="142">
        <f t="shared" si="8"/>
        <v>0</v>
      </c>
      <c r="AF11" s="147">
        <f t="shared" si="9"/>
        <v>431.01179999999999</v>
      </c>
      <c r="AG11" s="148">
        <f t="shared" si="10"/>
        <v>1572.5673978</v>
      </c>
      <c r="AH11" s="149">
        <f t="shared" si="11"/>
        <v>2003.5791978</v>
      </c>
      <c r="AJ11" s="183">
        <v>441.93</v>
      </c>
      <c r="AK11" s="183">
        <v>2171.7730999999999</v>
      </c>
      <c r="AL11" s="183">
        <v>2613.7030999999997</v>
      </c>
    </row>
    <row r="12" spans="1:38" x14ac:dyDescent="0.2">
      <c r="A12" s="78">
        <v>7</v>
      </c>
      <c r="B12" s="140">
        <v>187.5</v>
      </c>
      <c r="C12" s="141">
        <v>417.5</v>
      </c>
      <c r="D12" s="142">
        <f t="shared" si="12"/>
        <v>605</v>
      </c>
      <c r="E12" s="140">
        <v>84.149999999999991</v>
      </c>
      <c r="F12" s="141">
        <v>735</v>
      </c>
      <c r="G12" s="142">
        <f t="shared" si="13"/>
        <v>819.15</v>
      </c>
      <c r="H12" s="137">
        <v>0</v>
      </c>
      <c r="I12" s="138">
        <v>213.803</v>
      </c>
      <c r="J12" s="139">
        <f t="shared" ref="J12" si="19">SUM(H12:I12)</f>
        <v>213.803</v>
      </c>
      <c r="K12" s="140"/>
      <c r="L12" s="141"/>
      <c r="M12" s="142">
        <f t="shared" si="2"/>
        <v>0</v>
      </c>
      <c r="N12" s="140"/>
      <c r="O12" s="141"/>
      <c r="P12" s="150">
        <f t="shared" si="3"/>
        <v>0</v>
      </c>
      <c r="Q12" s="140">
        <v>158.268</v>
      </c>
      <c r="R12" s="141">
        <v>14.100240000000003</v>
      </c>
      <c r="S12" s="142">
        <f t="shared" si="4"/>
        <v>172.36824000000001</v>
      </c>
      <c r="T12" s="137">
        <v>0</v>
      </c>
      <c r="U12" s="138">
        <v>168.44800000000001</v>
      </c>
      <c r="V12" s="139">
        <f t="shared" ref="V12" si="20">T12+U12</f>
        <v>168.44800000000001</v>
      </c>
      <c r="W12" s="140"/>
      <c r="X12" s="141"/>
      <c r="Y12" s="142">
        <f t="shared" si="6"/>
        <v>0</v>
      </c>
      <c r="Z12" s="140">
        <v>0</v>
      </c>
      <c r="AA12" s="141">
        <v>206.51182500000002</v>
      </c>
      <c r="AB12" s="150">
        <f t="shared" si="7"/>
        <v>206.51182500000002</v>
      </c>
      <c r="AC12" s="151"/>
      <c r="AD12" s="123"/>
      <c r="AE12" s="142">
        <f t="shared" si="8"/>
        <v>0</v>
      </c>
      <c r="AF12" s="147">
        <f t="shared" si="9"/>
        <v>429.91800000000001</v>
      </c>
      <c r="AG12" s="148">
        <f t="shared" si="10"/>
        <v>1755.363065</v>
      </c>
      <c r="AH12" s="149">
        <f t="shared" si="11"/>
        <v>2185.2810650000001</v>
      </c>
      <c r="AJ12" s="183">
        <v>514.49</v>
      </c>
      <c r="AK12" s="183">
        <v>2229.5845499999996</v>
      </c>
      <c r="AL12" s="183">
        <v>2744.0745499999994</v>
      </c>
    </row>
    <row r="13" spans="1:38" x14ac:dyDescent="0.2">
      <c r="A13" s="78">
        <v>8</v>
      </c>
      <c r="B13" s="140">
        <v>160</v>
      </c>
      <c r="C13" s="141">
        <v>415</v>
      </c>
      <c r="D13" s="142">
        <f t="shared" si="12"/>
        <v>575</v>
      </c>
      <c r="E13" s="140">
        <v>111.5625</v>
      </c>
      <c r="F13" s="141">
        <v>680</v>
      </c>
      <c r="G13" s="142">
        <f t="shared" si="13"/>
        <v>791.5625</v>
      </c>
      <c r="H13" s="137">
        <v>0</v>
      </c>
      <c r="I13" s="138">
        <v>233.40799999999999</v>
      </c>
      <c r="J13" s="139">
        <f t="shared" ref="J13" si="21">SUM(H13:I13)</f>
        <v>233.40799999999999</v>
      </c>
      <c r="K13" s="140"/>
      <c r="L13" s="141"/>
      <c r="M13" s="142">
        <f t="shared" si="2"/>
        <v>0</v>
      </c>
      <c r="N13" s="140"/>
      <c r="O13" s="141"/>
      <c r="P13" s="150">
        <f t="shared" si="3"/>
        <v>0</v>
      </c>
      <c r="Q13" s="140">
        <v>184.74192000000002</v>
      </c>
      <c r="R13" s="141">
        <v>52.694349600000002</v>
      </c>
      <c r="S13" s="142">
        <f t="shared" si="4"/>
        <v>237.43626960000003</v>
      </c>
      <c r="T13" s="140">
        <v>0</v>
      </c>
      <c r="U13" s="141">
        <v>405.25</v>
      </c>
      <c r="V13" s="142">
        <f t="shared" si="5"/>
        <v>405.25</v>
      </c>
      <c r="W13" s="140"/>
      <c r="X13" s="141"/>
      <c r="Y13" s="142">
        <f t="shared" si="6"/>
        <v>0</v>
      </c>
      <c r="Z13" s="140">
        <v>0</v>
      </c>
      <c r="AA13" s="141">
        <v>447.29928749999999</v>
      </c>
      <c r="AB13" s="150">
        <f t="shared" si="7"/>
        <v>447.29928749999999</v>
      </c>
      <c r="AC13" s="151"/>
      <c r="AD13" s="123"/>
      <c r="AE13" s="142">
        <f t="shared" si="8"/>
        <v>0</v>
      </c>
      <c r="AF13" s="147">
        <f t="shared" si="9"/>
        <v>456.30442000000005</v>
      </c>
      <c r="AG13" s="148">
        <f t="shared" si="10"/>
        <v>2233.6516370999998</v>
      </c>
      <c r="AH13" s="149">
        <f t="shared" si="11"/>
        <v>2689.9560570999997</v>
      </c>
      <c r="AJ13" s="183">
        <v>637.89</v>
      </c>
      <c r="AK13" s="183">
        <v>1959.1625999999999</v>
      </c>
      <c r="AL13" s="183">
        <v>2597.0526</v>
      </c>
    </row>
    <row r="14" spans="1:38" x14ac:dyDescent="0.2">
      <c r="A14" s="78">
        <v>9</v>
      </c>
      <c r="B14" s="140">
        <v>157.5</v>
      </c>
      <c r="C14" s="141">
        <v>302.5</v>
      </c>
      <c r="D14" s="142">
        <f t="shared" si="12"/>
        <v>460</v>
      </c>
      <c r="E14" s="140">
        <v>66.9375</v>
      </c>
      <c r="F14" s="141">
        <v>680</v>
      </c>
      <c r="G14" s="142">
        <f t="shared" si="13"/>
        <v>746.9375</v>
      </c>
      <c r="H14" s="140">
        <v>0</v>
      </c>
      <c r="I14" s="141">
        <v>115.29364000000002</v>
      </c>
      <c r="J14" s="142">
        <f t="shared" si="1"/>
        <v>115.29364000000002</v>
      </c>
      <c r="K14" s="140"/>
      <c r="L14" s="141"/>
      <c r="M14" s="142">
        <f t="shared" si="2"/>
        <v>0</v>
      </c>
      <c r="N14" s="140"/>
      <c r="O14" s="141"/>
      <c r="P14" s="150">
        <f t="shared" si="3"/>
        <v>0</v>
      </c>
      <c r="Q14" s="140">
        <v>226.75488000000001</v>
      </c>
      <c r="R14" s="141">
        <v>78.103819200000018</v>
      </c>
      <c r="S14" s="142">
        <f t="shared" si="4"/>
        <v>304.85869920000005</v>
      </c>
      <c r="T14" s="140">
        <v>0</v>
      </c>
      <c r="U14" s="141">
        <v>365.5</v>
      </c>
      <c r="V14" s="142">
        <f t="shared" si="5"/>
        <v>365.5</v>
      </c>
      <c r="W14" s="140"/>
      <c r="X14" s="141"/>
      <c r="Y14" s="142">
        <f t="shared" si="6"/>
        <v>0</v>
      </c>
      <c r="Z14" s="140">
        <v>0</v>
      </c>
      <c r="AA14" s="141">
        <v>964.53971249999995</v>
      </c>
      <c r="AB14" s="150">
        <f t="shared" si="7"/>
        <v>964.53971249999995</v>
      </c>
      <c r="AC14" s="151"/>
      <c r="AD14" s="123"/>
      <c r="AE14" s="142">
        <f t="shared" si="8"/>
        <v>0</v>
      </c>
      <c r="AF14" s="147">
        <f t="shared" si="9"/>
        <v>451.19238000000001</v>
      </c>
      <c r="AG14" s="148">
        <f t="shared" si="10"/>
        <v>2505.9371717000004</v>
      </c>
      <c r="AH14" s="149">
        <f t="shared" si="11"/>
        <v>2957.1295517000003</v>
      </c>
      <c r="AJ14" s="183">
        <v>339.98</v>
      </c>
      <c r="AK14" s="183">
        <v>2183.9312499999996</v>
      </c>
      <c r="AL14" s="183">
        <v>2523.9112499999997</v>
      </c>
    </row>
    <row r="15" spans="1:38" x14ac:dyDescent="0.2">
      <c r="A15" s="78">
        <v>10</v>
      </c>
      <c r="B15" s="140">
        <v>165</v>
      </c>
      <c r="C15" s="141">
        <v>302.5</v>
      </c>
      <c r="D15" s="142">
        <f t="shared" si="12"/>
        <v>467.5</v>
      </c>
      <c r="E15" s="140">
        <v>63.112499999999997</v>
      </c>
      <c r="F15" s="141">
        <v>680</v>
      </c>
      <c r="G15" s="142">
        <f t="shared" si="13"/>
        <v>743.11249999999995</v>
      </c>
      <c r="H15" s="140">
        <v>0</v>
      </c>
      <c r="I15" s="141">
        <v>177.42581999999999</v>
      </c>
      <c r="J15" s="142">
        <f t="shared" si="1"/>
        <v>177.42581999999999</v>
      </c>
      <c r="K15" s="140"/>
      <c r="L15" s="141"/>
      <c r="M15" s="142">
        <f t="shared" si="2"/>
        <v>0</v>
      </c>
      <c r="N15" s="140"/>
      <c r="O15" s="141"/>
      <c r="P15" s="150">
        <f t="shared" si="3"/>
        <v>0</v>
      </c>
      <c r="Q15" s="140">
        <v>256.10640000000001</v>
      </c>
      <c r="R15" s="141">
        <v>99.564960000000013</v>
      </c>
      <c r="S15" s="142">
        <f t="shared" si="4"/>
        <v>355.67136000000005</v>
      </c>
      <c r="T15" s="140">
        <v>0</v>
      </c>
      <c r="U15" s="141">
        <v>289.25</v>
      </c>
      <c r="V15" s="142">
        <f t="shared" si="5"/>
        <v>289.25</v>
      </c>
      <c r="W15" s="140"/>
      <c r="X15" s="141"/>
      <c r="Y15" s="142">
        <f t="shared" si="6"/>
        <v>0</v>
      </c>
      <c r="Z15" s="140">
        <v>0</v>
      </c>
      <c r="AA15" s="141">
        <v>420.46533749999986</v>
      </c>
      <c r="AB15" s="150">
        <f t="shared" si="7"/>
        <v>420.46533749999986</v>
      </c>
      <c r="AC15" s="151"/>
      <c r="AD15" s="123"/>
      <c r="AE15" s="142">
        <f t="shared" si="8"/>
        <v>0</v>
      </c>
      <c r="AF15" s="147">
        <f t="shared" si="9"/>
        <v>484.21890000000002</v>
      </c>
      <c r="AG15" s="148">
        <f t="shared" si="10"/>
        <v>1969.2061174999997</v>
      </c>
      <c r="AH15" s="149">
        <f t="shared" si="11"/>
        <v>2453.4250174999997</v>
      </c>
      <c r="AJ15" s="183">
        <v>428.1</v>
      </c>
      <c r="AK15" s="183">
        <v>2098.0360999999998</v>
      </c>
      <c r="AL15" s="183">
        <v>2526.1360999999997</v>
      </c>
    </row>
    <row r="16" spans="1:38" x14ac:dyDescent="0.2">
      <c r="A16" s="78">
        <v>11</v>
      </c>
      <c r="B16" s="140">
        <v>102.5</v>
      </c>
      <c r="C16" s="141">
        <v>302.5</v>
      </c>
      <c r="D16" s="142">
        <f t="shared" si="12"/>
        <v>405</v>
      </c>
      <c r="E16" s="140">
        <v>25.5</v>
      </c>
      <c r="F16" s="141">
        <v>680</v>
      </c>
      <c r="G16" s="142">
        <f t="shared" ref="G16:G20" si="22">SUM(E16:F16)</f>
        <v>705.5</v>
      </c>
      <c r="H16" s="140">
        <v>0</v>
      </c>
      <c r="I16" s="141">
        <v>209.62942000000007</v>
      </c>
      <c r="J16" s="142">
        <f t="shared" si="1"/>
        <v>209.62942000000007</v>
      </c>
      <c r="K16" s="140"/>
      <c r="L16" s="141"/>
      <c r="M16" s="142">
        <f t="shared" si="2"/>
        <v>0</v>
      </c>
      <c r="N16" s="140"/>
      <c r="O16" s="141"/>
      <c r="P16" s="150">
        <f t="shared" si="3"/>
        <v>0</v>
      </c>
      <c r="Q16" s="140">
        <v>287.76000000000005</v>
      </c>
      <c r="R16" s="141">
        <v>207.68790240000004</v>
      </c>
      <c r="S16" s="142">
        <f t="shared" si="4"/>
        <v>495.44790240000009</v>
      </c>
      <c r="T16" s="140">
        <v>0</v>
      </c>
      <c r="U16" s="141">
        <v>195</v>
      </c>
      <c r="V16" s="142">
        <f t="shared" si="5"/>
        <v>195</v>
      </c>
      <c r="W16" s="140">
        <v>15.84</v>
      </c>
      <c r="X16" s="141">
        <v>68.64</v>
      </c>
      <c r="Y16" s="142">
        <f t="shared" si="6"/>
        <v>84.48</v>
      </c>
      <c r="Z16" s="140">
        <v>0</v>
      </c>
      <c r="AA16" s="141">
        <v>942.10203749999937</v>
      </c>
      <c r="AB16" s="150">
        <f t="shared" si="7"/>
        <v>942.10203749999937</v>
      </c>
      <c r="AC16" s="151"/>
      <c r="AD16" s="123"/>
      <c r="AE16" s="142">
        <f t="shared" si="8"/>
        <v>0</v>
      </c>
      <c r="AF16" s="147">
        <f t="shared" si="9"/>
        <v>431.6</v>
      </c>
      <c r="AG16" s="148">
        <f t="shared" si="10"/>
        <v>2605.5593598999994</v>
      </c>
      <c r="AH16" s="149">
        <f t="shared" si="11"/>
        <v>3037.1593598999993</v>
      </c>
      <c r="AJ16" s="183">
        <v>426.35</v>
      </c>
      <c r="AK16" s="183">
        <v>2232.6394</v>
      </c>
      <c r="AL16" s="183">
        <v>2658.9893999999999</v>
      </c>
    </row>
    <row r="17" spans="1:38" x14ac:dyDescent="0.2">
      <c r="A17" s="78">
        <v>12</v>
      </c>
      <c r="B17" s="140">
        <v>65</v>
      </c>
      <c r="C17" s="141">
        <v>287.5</v>
      </c>
      <c r="D17" s="142">
        <f t="shared" si="12"/>
        <v>352.5</v>
      </c>
      <c r="E17" s="140">
        <v>6.375</v>
      </c>
      <c r="F17" s="141">
        <v>680</v>
      </c>
      <c r="G17" s="142">
        <f t="shared" si="22"/>
        <v>686.375</v>
      </c>
      <c r="H17" s="140">
        <v>0</v>
      </c>
      <c r="I17" s="141">
        <v>179.23411000000004</v>
      </c>
      <c r="J17" s="142">
        <f t="shared" si="1"/>
        <v>179.23411000000004</v>
      </c>
      <c r="K17" s="140"/>
      <c r="L17" s="141"/>
      <c r="M17" s="142">
        <f t="shared" si="2"/>
        <v>0</v>
      </c>
      <c r="N17" s="140"/>
      <c r="O17" s="141"/>
      <c r="P17" s="150">
        <f t="shared" si="3"/>
        <v>0</v>
      </c>
      <c r="Q17" s="140">
        <v>311.35632000000004</v>
      </c>
      <c r="R17" s="141">
        <v>368.49628913576737</v>
      </c>
      <c r="S17" s="142">
        <f t="shared" si="4"/>
        <v>679.85260913576735</v>
      </c>
      <c r="T17" s="140">
        <v>0</v>
      </c>
      <c r="U17" s="141">
        <v>125.25</v>
      </c>
      <c r="V17" s="142">
        <f t="shared" si="5"/>
        <v>125.25</v>
      </c>
      <c r="W17" s="140">
        <v>43.031999999999996</v>
      </c>
      <c r="X17" s="141">
        <v>124.968</v>
      </c>
      <c r="Y17" s="142">
        <f t="shared" si="6"/>
        <v>168</v>
      </c>
      <c r="Z17" s="151">
        <v>0</v>
      </c>
      <c r="AA17" s="123">
        <v>737.13607499999966</v>
      </c>
      <c r="AB17" s="150">
        <f t="shared" si="7"/>
        <v>737.13607499999966</v>
      </c>
      <c r="AC17" s="151">
        <v>0</v>
      </c>
      <c r="AD17" s="123">
        <v>0</v>
      </c>
      <c r="AE17" s="142">
        <f t="shared" si="8"/>
        <v>0</v>
      </c>
      <c r="AF17" s="147">
        <f t="shared" si="9"/>
        <v>425.76332000000002</v>
      </c>
      <c r="AG17" s="148">
        <f t="shared" si="10"/>
        <v>2502.5844741357673</v>
      </c>
      <c r="AH17" s="149">
        <f t="shared" si="11"/>
        <v>2928.3477941357673</v>
      </c>
      <c r="AJ17" s="183">
        <v>425.37799999999999</v>
      </c>
      <c r="AK17" s="183">
        <v>2408.7761000000005</v>
      </c>
      <c r="AL17" s="183">
        <v>2834.1541000000007</v>
      </c>
    </row>
    <row r="18" spans="1:38" x14ac:dyDescent="0.2">
      <c r="A18" s="78">
        <v>13</v>
      </c>
      <c r="B18" s="140">
        <v>7.5</v>
      </c>
      <c r="C18" s="141">
        <v>262.5</v>
      </c>
      <c r="D18" s="142">
        <f t="shared" si="12"/>
        <v>270</v>
      </c>
      <c r="E18" s="140">
        <v>1.9124999999999999</v>
      </c>
      <c r="F18" s="141">
        <v>680</v>
      </c>
      <c r="G18" s="142">
        <f t="shared" si="22"/>
        <v>681.91250000000002</v>
      </c>
      <c r="H18" s="140">
        <v>0</v>
      </c>
      <c r="I18" s="141">
        <v>142.9956</v>
      </c>
      <c r="J18" s="142">
        <f t="shared" si="1"/>
        <v>142.9956</v>
      </c>
      <c r="K18" s="140"/>
      <c r="L18" s="141"/>
      <c r="M18" s="142">
        <f t="shared" si="2"/>
        <v>0</v>
      </c>
      <c r="N18" s="140"/>
      <c r="O18" s="141"/>
      <c r="P18" s="150">
        <f t="shared" si="3"/>
        <v>0</v>
      </c>
      <c r="Q18" s="140">
        <v>301.57248000000004</v>
      </c>
      <c r="R18" s="141">
        <v>508.82298720000006</v>
      </c>
      <c r="S18" s="142">
        <f t="shared" si="4"/>
        <v>810.3954672000001</v>
      </c>
      <c r="T18" s="140">
        <v>0</v>
      </c>
      <c r="U18" s="141">
        <v>119.25</v>
      </c>
      <c r="V18" s="142">
        <f t="shared" si="5"/>
        <v>119.25</v>
      </c>
      <c r="W18" s="140">
        <v>172.66800000000001</v>
      </c>
      <c r="X18" s="141">
        <v>139.86000000000001</v>
      </c>
      <c r="Y18" s="142">
        <f t="shared" si="6"/>
        <v>312.52800000000002</v>
      </c>
      <c r="Z18" s="151">
        <v>0</v>
      </c>
      <c r="AA18" s="123">
        <v>1158.7304624999997</v>
      </c>
      <c r="AB18" s="150">
        <f t="shared" si="7"/>
        <v>1158.7304624999997</v>
      </c>
      <c r="AC18" s="140">
        <v>0</v>
      </c>
      <c r="AD18" s="141">
        <v>12.909600000000001</v>
      </c>
      <c r="AE18" s="142">
        <f t="shared" si="8"/>
        <v>12.909600000000001</v>
      </c>
      <c r="AF18" s="147">
        <f t="shared" si="9"/>
        <v>483.65298000000007</v>
      </c>
      <c r="AG18" s="148">
        <f t="shared" si="10"/>
        <v>3025.0686496999997</v>
      </c>
      <c r="AH18" s="149">
        <f t="shared" si="11"/>
        <v>3508.7216296999995</v>
      </c>
      <c r="AJ18" s="183">
        <v>405.24599999999998</v>
      </c>
      <c r="AK18" s="183">
        <v>2358.3140500000004</v>
      </c>
      <c r="AL18" s="183">
        <v>2763.5600500000005</v>
      </c>
    </row>
    <row r="19" spans="1:38" x14ac:dyDescent="0.2">
      <c r="A19" s="78">
        <v>14</v>
      </c>
      <c r="B19" s="140">
        <v>0</v>
      </c>
      <c r="C19" s="141">
        <v>232.5</v>
      </c>
      <c r="D19" s="142">
        <f t="shared" si="12"/>
        <v>232.5</v>
      </c>
      <c r="E19" s="140">
        <v>5.7374999999999998</v>
      </c>
      <c r="F19" s="141">
        <v>650</v>
      </c>
      <c r="G19" s="142">
        <f t="shared" si="22"/>
        <v>655.73749999999995</v>
      </c>
      <c r="H19" s="140">
        <v>0</v>
      </c>
      <c r="I19" s="141">
        <v>76.352760000000018</v>
      </c>
      <c r="J19" s="142">
        <f t="shared" si="1"/>
        <v>76.352760000000018</v>
      </c>
      <c r="K19" s="140"/>
      <c r="L19" s="141"/>
      <c r="M19" s="142">
        <f t="shared" si="2"/>
        <v>0</v>
      </c>
      <c r="N19" s="140"/>
      <c r="O19" s="141"/>
      <c r="P19" s="150">
        <f t="shared" si="3"/>
        <v>0</v>
      </c>
      <c r="Q19" s="140">
        <v>253.80432000000005</v>
      </c>
      <c r="R19" s="141">
        <v>683.90825712000014</v>
      </c>
      <c r="S19" s="142">
        <f t="shared" si="4"/>
        <v>937.71257712000022</v>
      </c>
      <c r="T19" s="140">
        <v>0</v>
      </c>
      <c r="U19" s="141">
        <v>33</v>
      </c>
      <c r="V19" s="142">
        <f t="shared" si="5"/>
        <v>33</v>
      </c>
      <c r="W19" s="140">
        <v>371.06400000000002</v>
      </c>
      <c r="X19" s="141">
        <v>174.56399999999999</v>
      </c>
      <c r="Y19" s="142">
        <f t="shared" si="6"/>
        <v>545.62800000000004</v>
      </c>
      <c r="Z19" s="151">
        <v>0</v>
      </c>
      <c r="AA19" s="123">
        <v>886.04489999999987</v>
      </c>
      <c r="AB19" s="150">
        <f>SUM(Z19:AA19)</f>
        <v>886.04489999999987</v>
      </c>
      <c r="AC19" s="140">
        <v>0</v>
      </c>
      <c r="AD19" s="141">
        <v>51.638400000000004</v>
      </c>
      <c r="AE19" s="142">
        <f t="shared" si="8"/>
        <v>51.638400000000004</v>
      </c>
      <c r="AF19" s="147">
        <f t="shared" si="9"/>
        <v>630.60581999999999</v>
      </c>
      <c r="AG19" s="148">
        <f t="shared" si="10"/>
        <v>2788.0083171199999</v>
      </c>
      <c r="AH19" s="149">
        <f t="shared" si="11"/>
        <v>3418.6141371200001</v>
      </c>
      <c r="AJ19" s="183">
        <v>436.68600000000004</v>
      </c>
      <c r="AK19" s="183">
        <v>2809.0288</v>
      </c>
      <c r="AL19" s="183">
        <v>3245.7148000000002</v>
      </c>
    </row>
    <row r="20" spans="1:38" x14ac:dyDescent="0.2">
      <c r="A20" s="78">
        <v>15</v>
      </c>
      <c r="B20" s="140">
        <v>0</v>
      </c>
      <c r="C20" s="141">
        <v>150</v>
      </c>
      <c r="D20" s="142">
        <f t="shared" si="12"/>
        <v>150</v>
      </c>
      <c r="E20" s="140">
        <v>1.2749999999999999</v>
      </c>
      <c r="F20" s="141">
        <v>625.38749999999993</v>
      </c>
      <c r="G20" s="142">
        <f t="shared" si="22"/>
        <v>626.66249999999991</v>
      </c>
      <c r="H20" s="140">
        <v>0</v>
      </c>
      <c r="I20" s="141">
        <v>92.926680000000019</v>
      </c>
      <c r="J20" s="142">
        <f t="shared" si="1"/>
        <v>92.926680000000019</v>
      </c>
      <c r="K20" s="140"/>
      <c r="L20" s="141"/>
      <c r="M20" s="142">
        <f t="shared" si="2"/>
        <v>0</v>
      </c>
      <c r="N20" s="140"/>
      <c r="O20" s="141"/>
      <c r="P20" s="150">
        <f t="shared" si="3"/>
        <v>0</v>
      </c>
      <c r="Q20" s="140">
        <v>199.12992</v>
      </c>
      <c r="R20" s="141">
        <v>1021.3695888000001</v>
      </c>
      <c r="S20" s="142">
        <f t="shared" si="4"/>
        <v>1220.4995088000001</v>
      </c>
      <c r="T20" s="140">
        <v>0</v>
      </c>
      <c r="U20" s="141">
        <v>27.52</v>
      </c>
      <c r="V20" s="142">
        <f t="shared" si="5"/>
        <v>27.52</v>
      </c>
      <c r="W20" s="140">
        <v>345.00001056000002</v>
      </c>
      <c r="X20" s="141">
        <v>219.86799999999997</v>
      </c>
      <c r="Y20" s="142">
        <f>SUM(W20:X20)</f>
        <v>564.86801056000002</v>
      </c>
      <c r="Z20" s="151">
        <v>0</v>
      </c>
      <c r="AA20" s="123">
        <v>557.15009999999995</v>
      </c>
      <c r="AB20" s="150">
        <f>SUM(Z20:AA20)</f>
        <v>557.15009999999995</v>
      </c>
      <c r="AC20" s="140">
        <v>0</v>
      </c>
      <c r="AD20" s="141">
        <v>124.7004</v>
      </c>
      <c r="AE20" s="142">
        <f t="shared" si="8"/>
        <v>124.7004</v>
      </c>
      <c r="AF20" s="147">
        <f t="shared" si="9"/>
        <v>545.40493056000003</v>
      </c>
      <c r="AG20" s="148">
        <f t="shared" si="10"/>
        <v>2818.9222688</v>
      </c>
      <c r="AH20" s="149">
        <f t="shared" si="11"/>
        <v>3364.3271993600001</v>
      </c>
      <c r="AJ20" s="183">
        <v>578.71199999999999</v>
      </c>
      <c r="AK20" s="183">
        <v>1954.3967999999998</v>
      </c>
      <c r="AL20" s="183">
        <v>2533.1088</v>
      </c>
    </row>
    <row r="21" spans="1:38" x14ac:dyDescent="0.2">
      <c r="A21" s="78">
        <v>16</v>
      </c>
      <c r="B21" s="140">
        <v>0</v>
      </c>
      <c r="C21" s="141">
        <v>60</v>
      </c>
      <c r="D21" s="142">
        <f t="shared" si="12"/>
        <v>60</v>
      </c>
      <c r="E21" s="140">
        <v>0.63749999999999996</v>
      </c>
      <c r="F21" s="141">
        <v>600</v>
      </c>
      <c r="G21" s="142">
        <f t="shared" ref="G21:G22" si="23">SUM(E21:F21)</f>
        <v>600.63750000000005</v>
      </c>
      <c r="H21" s="140">
        <v>0</v>
      </c>
      <c r="I21" s="141">
        <v>40.821220000000011</v>
      </c>
      <c r="J21" s="142">
        <f t="shared" si="1"/>
        <v>40.821220000000011</v>
      </c>
      <c r="K21" s="140">
        <v>82.32</v>
      </c>
      <c r="L21" s="141">
        <v>110.88</v>
      </c>
      <c r="M21" s="142">
        <f t="shared" si="2"/>
        <v>193.2</v>
      </c>
      <c r="N21" s="140"/>
      <c r="O21" s="141"/>
      <c r="P21" s="150">
        <f t="shared" si="3"/>
        <v>0</v>
      </c>
      <c r="Q21" s="140">
        <v>282.00480000000005</v>
      </c>
      <c r="R21" s="141">
        <v>1307.0059200000001</v>
      </c>
      <c r="S21" s="142">
        <f t="shared" si="4"/>
        <v>1589.0107200000002</v>
      </c>
      <c r="T21" s="140">
        <v>0</v>
      </c>
      <c r="U21" s="141">
        <v>165</v>
      </c>
      <c r="V21" s="142">
        <f t="shared" si="5"/>
        <v>165</v>
      </c>
      <c r="W21" s="140">
        <v>260.67600000000004</v>
      </c>
      <c r="X21" s="141">
        <v>508.52155012224938</v>
      </c>
      <c r="Y21" s="142">
        <f>SUM(W21:X21)</f>
        <v>769.19755012224937</v>
      </c>
      <c r="Z21" s="151">
        <v>0</v>
      </c>
      <c r="AA21" s="123">
        <v>770.56004999999959</v>
      </c>
      <c r="AB21" s="150">
        <f t="shared" si="7"/>
        <v>770.56004999999959</v>
      </c>
      <c r="AC21" s="140">
        <v>0</v>
      </c>
      <c r="AD21" s="141">
        <v>125</v>
      </c>
      <c r="AE21" s="142">
        <f t="shared" si="8"/>
        <v>125</v>
      </c>
      <c r="AF21" s="147">
        <f t="shared" si="9"/>
        <v>625.63830000000007</v>
      </c>
      <c r="AG21" s="148">
        <f t="shared" si="10"/>
        <v>3687.7887401222488</v>
      </c>
      <c r="AH21" s="149">
        <f t="shared" si="11"/>
        <v>4313.4270401222493</v>
      </c>
      <c r="AJ21" s="183">
        <v>577.68799999999999</v>
      </c>
      <c r="AK21" s="183">
        <v>2404.9731000000002</v>
      </c>
      <c r="AL21" s="183">
        <v>2982.6611000000003</v>
      </c>
    </row>
    <row r="22" spans="1:38" x14ac:dyDescent="0.2">
      <c r="A22" s="78">
        <v>17</v>
      </c>
      <c r="B22" s="140"/>
      <c r="C22" s="141"/>
      <c r="D22" s="142">
        <f t="shared" si="12"/>
        <v>0</v>
      </c>
      <c r="E22" s="140">
        <v>0.63749999999999996</v>
      </c>
      <c r="F22" s="141">
        <v>550</v>
      </c>
      <c r="G22" s="142">
        <f t="shared" si="23"/>
        <v>550.63750000000005</v>
      </c>
      <c r="H22" s="140">
        <v>0</v>
      </c>
      <c r="I22" s="141">
        <v>67.994960000000006</v>
      </c>
      <c r="J22" s="142">
        <f t="shared" si="1"/>
        <v>67.994960000000006</v>
      </c>
      <c r="K22" s="140">
        <v>98.783999999999992</v>
      </c>
      <c r="L22" s="141">
        <v>64.209599999999995</v>
      </c>
      <c r="M22" s="142">
        <f t="shared" si="2"/>
        <v>162.99359999999999</v>
      </c>
      <c r="N22" s="140"/>
      <c r="O22" s="141"/>
      <c r="P22" s="150">
        <f t="shared" si="3"/>
        <v>0</v>
      </c>
      <c r="Q22" s="140">
        <v>336.67920000000004</v>
      </c>
      <c r="R22" s="141">
        <v>1776.8834688000006</v>
      </c>
      <c r="S22" s="142">
        <f t="shared" si="4"/>
        <v>2113.5626688000007</v>
      </c>
      <c r="T22" s="140">
        <v>0</v>
      </c>
      <c r="U22" s="141">
        <v>49.68</v>
      </c>
      <c r="V22" s="142">
        <f t="shared" si="5"/>
        <v>49.68</v>
      </c>
      <c r="W22" s="140">
        <v>258.76499999999999</v>
      </c>
      <c r="X22" s="141">
        <v>545.9199168704157</v>
      </c>
      <c r="Y22" s="142">
        <f t="shared" si="6"/>
        <v>804.68491687041569</v>
      </c>
      <c r="Z22" s="151">
        <v>0</v>
      </c>
      <c r="AA22" s="123">
        <v>215.27999999999997</v>
      </c>
      <c r="AB22" s="150">
        <f t="shared" si="7"/>
        <v>215.27999999999997</v>
      </c>
      <c r="AC22" s="140">
        <v>0</v>
      </c>
      <c r="AD22" s="141">
        <v>156.9744</v>
      </c>
      <c r="AE22" s="142">
        <f t="shared" si="8"/>
        <v>156.9744</v>
      </c>
      <c r="AF22" s="147">
        <f t="shared" si="9"/>
        <v>694.86570000000006</v>
      </c>
      <c r="AG22" s="148">
        <f t="shared" si="10"/>
        <v>3426.9423456704162</v>
      </c>
      <c r="AH22" s="149">
        <f t="shared" si="11"/>
        <v>4121.8080456704165</v>
      </c>
      <c r="AJ22" s="183">
        <v>680.79300000000001</v>
      </c>
      <c r="AK22" s="183">
        <v>3230.3096999999998</v>
      </c>
      <c r="AL22" s="183">
        <v>3911.1026999999999</v>
      </c>
    </row>
    <row r="23" spans="1:38" x14ac:dyDescent="0.2">
      <c r="A23" s="78">
        <v>18</v>
      </c>
      <c r="B23" s="140"/>
      <c r="C23" s="141"/>
      <c r="D23" s="142">
        <f t="shared" si="12"/>
        <v>0</v>
      </c>
      <c r="E23" s="140">
        <v>0.63749999999999996</v>
      </c>
      <c r="F23" s="141">
        <v>450</v>
      </c>
      <c r="G23" s="142">
        <f t="shared" ref="G23:G26" si="24">SUM(E23:F23)</f>
        <v>450.63749999999999</v>
      </c>
      <c r="H23" s="140">
        <v>0</v>
      </c>
      <c r="I23" s="141">
        <v>29.644560000000006</v>
      </c>
      <c r="J23" s="142">
        <f t="shared" si="1"/>
        <v>29.644560000000006</v>
      </c>
      <c r="K23" s="140">
        <v>131.49612403200001</v>
      </c>
      <c r="L23" s="141">
        <v>248.10589439999995</v>
      </c>
      <c r="M23" s="142">
        <f t="shared" si="2"/>
        <v>379.60201843199997</v>
      </c>
      <c r="N23" s="140"/>
      <c r="O23" s="152"/>
      <c r="P23" s="150">
        <f t="shared" si="3"/>
        <v>0</v>
      </c>
      <c r="Q23" s="140">
        <v>290.63760000000002</v>
      </c>
      <c r="R23" s="141">
        <v>2000</v>
      </c>
      <c r="S23" s="142">
        <f t="shared" si="4"/>
        <v>2290.6376</v>
      </c>
      <c r="T23" s="140">
        <v>0</v>
      </c>
      <c r="U23" s="141">
        <v>16.567999999999998</v>
      </c>
      <c r="V23" s="142">
        <f t="shared" si="5"/>
        <v>16.567999999999998</v>
      </c>
      <c r="W23" s="140">
        <v>198.26663999999997</v>
      </c>
      <c r="X23" s="141">
        <v>420.75789731051344</v>
      </c>
      <c r="Y23" s="142">
        <f t="shared" si="6"/>
        <v>619.02453731051344</v>
      </c>
      <c r="Z23" s="151">
        <v>0</v>
      </c>
      <c r="AA23" s="123">
        <v>459.481425</v>
      </c>
      <c r="AB23" s="150">
        <f t="shared" si="7"/>
        <v>459.481425</v>
      </c>
      <c r="AC23" s="140">
        <v>0</v>
      </c>
      <c r="AD23" s="141">
        <v>124.7004</v>
      </c>
      <c r="AE23" s="142">
        <f t="shared" si="8"/>
        <v>124.7004</v>
      </c>
      <c r="AF23" s="147">
        <f t="shared" si="9"/>
        <v>621.03786403200002</v>
      </c>
      <c r="AG23" s="148">
        <f t="shared" si="10"/>
        <v>3749.2581767105135</v>
      </c>
      <c r="AH23" s="149">
        <f t="shared" si="11"/>
        <v>4370.2960407425135</v>
      </c>
      <c r="AJ23" s="183">
        <v>730.0168799999999</v>
      </c>
      <c r="AK23" s="183">
        <v>3168.6238000000003</v>
      </c>
      <c r="AL23" s="183">
        <v>3898.6406800000004</v>
      </c>
    </row>
    <row r="24" spans="1:38" x14ac:dyDescent="0.2">
      <c r="A24" s="78">
        <v>19</v>
      </c>
      <c r="B24" s="153"/>
      <c r="C24" s="123"/>
      <c r="D24" s="142">
        <f t="shared" si="0"/>
        <v>0</v>
      </c>
      <c r="E24" s="140">
        <v>0.63749999999999996</v>
      </c>
      <c r="F24" s="141">
        <v>299.625</v>
      </c>
      <c r="G24" s="142">
        <f t="shared" si="24"/>
        <v>300.26249999999999</v>
      </c>
      <c r="H24" s="140">
        <v>0</v>
      </c>
      <c r="I24" s="141">
        <v>6.0548399999999996</v>
      </c>
      <c r="J24" s="142">
        <f t="shared" si="1"/>
        <v>6.0548399999999996</v>
      </c>
      <c r="K24" s="140">
        <v>178.45902547199998</v>
      </c>
      <c r="L24" s="141">
        <v>177.21849599999999</v>
      </c>
      <c r="M24" s="142">
        <f t="shared" si="2"/>
        <v>355.67752147199997</v>
      </c>
      <c r="N24" s="140"/>
      <c r="O24" s="152"/>
      <c r="P24" s="150">
        <f t="shared" si="3"/>
        <v>0</v>
      </c>
      <c r="Q24" s="140">
        <v>235.9632</v>
      </c>
      <c r="R24" s="141">
        <v>2200</v>
      </c>
      <c r="S24" s="142">
        <f t="shared" si="4"/>
        <v>2435.9632000000001</v>
      </c>
      <c r="T24" s="140">
        <v>0</v>
      </c>
      <c r="U24" s="141">
        <v>16.567999999999998</v>
      </c>
      <c r="V24" s="142">
        <f t="shared" si="5"/>
        <v>16.567999999999998</v>
      </c>
      <c r="W24" s="140">
        <v>237.64800000000002</v>
      </c>
      <c r="X24" s="141">
        <v>359.26189203051342</v>
      </c>
      <c r="Y24" s="142">
        <f t="shared" si="6"/>
        <v>596.90989203051345</v>
      </c>
      <c r="Z24" s="151">
        <v>0</v>
      </c>
      <c r="AA24" s="123">
        <v>593.81692499999986</v>
      </c>
      <c r="AB24" s="150">
        <f t="shared" si="7"/>
        <v>593.81692499999986</v>
      </c>
      <c r="AC24" s="140">
        <v>0</v>
      </c>
      <c r="AD24" s="141">
        <v>125</v>
      </c>
      <c r="AE24" s="142">
        <f t="shared" si="8"/>
        <v>125</v>
      </c>
      <c r="AF24" s="147">
        <f t="shared" si="9"/>
        <v>652.70772547199999</v>
      </c>
      <c r="AG24" s="148">
        <f t="shared" si="10"/>
        <v>3777.5451530305136</v>
      </c>
      <c r="AH24" s="149">
        <f t="shared" si="11"/>
        <v>4430.2528785025133</v>
      </c>
      <c r="AJ24" s="183">
        <v>715.96848</v>
      </c>
      <c r="AK24" s="183">
        <v>3018.8834000000006</v>
      </c>
      <c r="AL24" s="183">
        <v>3734.8518800000006</v>
      </c>
    </row>
    <row r="25" spans="1:38" x14ac:dyDescent="0.2">
      <c r="A25" s="78">
        <v>20</v>
      </c>
      <c r="B25" s="154"/>
      <c r="C25" s="144"/>
      <c r="D25" s="142">
        <f t="shared" si="0"/>
        <v>0</v>
      </c>
      <c r="E25" s="140">
        <v>0.63749999999999996</v>
      </c>
      <c r="F25" s="141">
        <v>148.75</v>
      </c>
      <c r="G25" s="142">
        <f t="shared" si="24"/>
        <v>149.38749999999999</v>
      </c>
      <c r="H25" s="140">
        <v>0</v>
      </c>
      <c r="I25" s="141">
        <v>6.16</v>
      </c>
      <c r="J25" s="142">
        <f t="shared" ref="J25" si="25">SUM(H25:I25)</f>
        <v>6.16</v>
      </c>
      <c r="K25" s="140">
        <v>197.24418604799999</v>
      </c>
      <c r="L25" s="141">
        <v>141.77479679999999</v>
      </c>
      <c r="M25" s="142">
        <f t="shared" si="2"/>
        <v>339.01898284799995</v>
      </c>
      <c r="N25" s="140"/>
      <c r="O25" s="152"/>
      <c r="P25" s="150">
        <f t="shared" si="3"/>
        <v>0</v>
      </c>
      <c r="Q25" s="140">
        <v>363.15312000000006</v>
      </c>
      <c r="R25" s="141">
        <v>2500</v>
      </c>
      <c r="S25" s="142">
        <f t="shared" ref="S25" si="26">Q25+R25</f>
        <v>2863.1531199999999</v>
      </c>
      <c r="T25" s="140">
        <v>0</v>
      </c>
      <c r="U25" s="141">
        <v>11</v>
      </c>
      <c r="V25" s="142">
        <f t="shared" si="5"/>
        <v>11</v>
      </c>
      <c r="W25" s="140">
        <v>269.27999999999997</v>
      </c>
      <c r="X25" s="141">
        <v>452.16637730816626</v>
      </c>
      <c r="Y25" s="142">
        <f t="shared" si="6"/>
        <v>721.44637730816623</v>
      </c>
      <c r="Z25" s="151">
        <v>0</v>
      </c>
      <c r="AA25" s="123">
        <v>751.93267499999945</v>
      </c>
      <c r="AB25" s="150">
        <f t="shared" si="7"/>
        <v>751.93267499999945</v>
      </c>
      <c r="AC25" s="151">
        <v>0</v>
      </c>
      <c r="AD25" s="123">
        <v>62.4</v>
      </c>
      <c r="AE25" s="142">
        <f t="shared" si="8"/>
        <v>62.4</v>
      </c>
      <c r="AF25" s="147">
        <f t="shared" si="9"/>
        <v>830.31480604800004</v>
      </c>
      <c r="AG25" s="148">
        <f t="shared" si="10"/>
        <v>4074.1838491081662</v>
      </c>
      <c r="AH25" s="149">
        <f t="shared" si="11"/>
        <v>4904.498655156166</v>
      </c>
      <c r="AI25" s="192"/>
      <c r="AJ25" s="183">
        <v>642.25931999999989</v>
      </c>
      <c r="AK25" s="183">
        <v>3446.811999999999</v>
      </c>
      <c r="AL25" s="183">
        <v>4089.0713199999991</v>
      </c>
    </row>
    <row r="26" spans="1:38" x14ac:dyDescent="0.2">
      <c r="A26" s="78">
        <v>21</v>
      </c>
      <c r="B26" s="154"/>
      <c r="C26" s="144"/>
      <c r="D26" s="142">
        <f t="shared" si="0"/>
        <v>0</v>
      </c>
      <c r="E26" s="140">
        <v>0</v>
      </c>
      <c r="F26" s="141">
        <v>0</v>
      </c>
      <c r="G26" s="142">
        <f t="shared" si="24"/>
        <v>0</v>
      </c>
      <c r="H26" s="140">
        <v>0</v>
      </c>
      <c r="I26" s="141">
        <v>0</v>
      </c>
      <c r="J26" s="142">
        <f t="shared" ref="J26" si="27">SUM(H26:I26)</f>
        <v>0</v>
      </c>
      <c r="K26" s="140">
        <v>206.63676633599997</v>
      </c>
      <c r="L26" s="141">
        <v>106.33109760000001</v>
      </c>
      <c r="M26" s="142">
        <f t="shared" si="2"/>
        <v>312.96786393599996</v>
      </c>
      <c r="N26" s="140"/>
      <c r="O26" s="152"/>
      <c r="P26" s="150">
        <f t="shared" si="3"/>
        <v>0</v>
      </c>
      <c r="Q26" s="140">
        <v>281.42928000000001</v>
      </c>
      <c r="R26" s="141">
        <v>3000</v>
      </c>
      <c r="S26" s="142">
        <f t="shared" ref="S26" si="28">Q26+R26</f>
        <v>3281.4292799999998</v>
      </c>
      <c r="T26" s="140">
        <v>0</v>
      </c>
      <c r="U26" s="141">
        <v>0</v>
      </c>
      <c r="V26" s="142">
        <f t="shared" si="5"/>
        <v>0</v>
      </c>
      <c r="W26" s="140">
        <v>224.136</v>
      </c>
      <c r="X26" s="141">
        <v>384.30506112469442</v>
      </c>
      <c r="Y26" s="142">
        <f t="shared" si="6"/>
        <v>608.44106112469444</v>
      </c>
      <c r="Z26" s="151">
        <v>0</v>
      </c>
      <c r="AA26" s="123">
        <v>1250.7436500000001</v>
      </c>
      <c r="AB26" s="150">
        <f t="shared" si="7"/>
        <v>1250.7436500000001</v>
      </c>
      <c r="AC26" s="151">
        <v>0</v>
      </c>
      <c r="AD26" s="123">
        <v>62</v>
      </c>
      <c r="AE26" s="142">
        <f t="shared" si="8"/>
        <v>62</v>
      </c>
      <c r="AF26" s="147">
        <f t="shared" si="9"/>
        <v>712.20204633599997</v>
      </c>
      <c r="AG26" s="148">
        <f t="shared" si="10"/>
        <v>4803.3798087246942</v>
      </c>
      <c r="AH26" s="149">
        <f t="shared" si="11"/>
        <v>5515.5818550606946</v>
      </c>
      <c r="AJ26" s="183">
        <v>501.70823999999993</v>
      </c>
      <c r="AK26" s="183">
        <v>2988.2966000000006</v>
      </c>
      <c r="AL26" s="183">
        <v>3490.0048400000005</v>
      </c>
    </row>
    <row r="27" spans="1:38" x14ac:dyDescent="0.2">
      <c r="A27" s="78">
        <v>22</v>
      </c>
      <c r="B27" s="154"/>
      <c r="C27" s="144"/>
      <c r="D27" s="142">
        <f t="shared" si="0"/>
        <v>0</v>
      </c>
      <c r="E27" s="140">
        <v>0</v>
      </c>
      <c r="F27" s="141">
        <v>0</v>
      </c>
      <c r="G27" s="142">
        <f t="shared" si="13"/>
        <v>0</v>
      </c>
      <c r="H27" s="140">
        <v>0</v>
      </c>
      <c r="I27" s="141">
        <v>0</v>
      </c>
      <c r="J27" s="142">
        <f t="shared" ref="J27:J28" si="29">SUM(H27:I27)</f>
        <v>0</v>
      </c>
      <c r="K27" s="140">
        <v>210</v>
      </c>
      <c r="L27" s="141">
        <v>159.4966464</v>
      </c>
      <c r="M27" s="142">
        <f t="shared" si="2"/>
        <v>369.49664640000003</v>
      </c>
      <c r="N27" s="140"/>
      <c r="O27" s="152"/>
      <c r="P27" s="150">
        <f t="shared" si="3"/>
        <v>0</v>
      </c>
      <c r="Q27" s="140">
        <v>404.01504000000006</v>
      </c>
      <c r="R27" s="141">
        <v>3400</v>
      </c>
      <c r="S27" s="142">
        <f t="shared" ref="S27" si="30">Q27+R27</f>
        <v>3804.0150400000002</v>
      </c>
      <c r="T27" s="140">
        <v>0</v>
      </c>
      <c r="U27" s="141">
        <v>0</v>
      </c>
      <c r="V27" s="142">
        <f t="shared" si="5"/>
        <v>0</v>
      </c>
      <c r="W27" s="140">
        <v>181.96799999999999</v>
      </c>
      <c r="X27" s="141">
        <v>385.18588000058691</v>
      </c>
      <c r="Y27" s="142">
        <f t="shared" si="6"/>
        <v>567.15388000058692</v>
      </c>
      <c r="Z27" s="151">
        <v>0</v>
      </c>
      <c r="AA27" s="123">
        <v>746.73787500000003</v>
      </c>
      <c r="AB27" s="150">
        <f t="shared" si="7"/>
        <v>746.73787500000003</v>
      </c>
      <c r="AC27" s="151">
        <v>0</v>
      </c>
      <c r="AD27" s="123">
        <v>51.638400000000004</v>
      </c>
      <c r="AE27" s="142">
        <f t="shared" si="8"/>
        <v>51.638400000000004</v>
      </c>
      <c r="AF27" s="147">
        <f t="shared" si="9"/>
        <v>795.98303999999996</v>
      </c>
      <c r="AG27" s="148">
        <f t="shared" si="10"/>
        <v>4743.0588014005871</v>
      </c>
      <c r="AH27" s="149">
        <f t="shared" si="11"/>
        <v>5539.0418414005871</v>
      </c>
      <c r="AJ27" s="183">
        <v>484.66392000000002</v>
      </c>
      <c r="AK27" s="183">
        <v>3152.2868000000017</v>
      </c>
      <c r="AL27" s="183">
        <v>3636.9507200000016</v>
      </c>
    </row>
    <row r="28" spans="1:38" x14ac:dyDescent="0.2">
      <c r="A28" s="78">
        <v>23</v>
      </c>
      <c r="B28" s="154"/>
      <c r="C28" s="144"/>
      <c r="D28" s="142">
        <f t="shared" si="0"/>
        <v>0</v>
      </c>
      <c r="E28" s="140">
        <v>0</v>
      </c>
      <c r="F28" s="141">
        <v>0</v>
      </c>
      <c r="G28" s="142">
        <f t="shared" si="13"/>
        <v>0</v>
      </c>
      <c r="H28" s="140">
        <v>0</v>
      </c>
      <c r="I28" s="141">
        <v>11.6</v>
      </c>
      <c r="J28" s="142">
        <f t="shared" si="29"/>
        <v>11.6</v>
      </c>
      <c r="K28" s="140">
        <v>126</v>
      </c>
      <c r="L28" s="141">
        <v>70.887398399999995</v>
      </c>
      <c r="M28" s="142">
        <f t="shared" si="2"/>
        <v>196.8873984</v>
      </c>
      <c r="N28" s="140"/>
      <c r="O28" s="152"/>
      <c r="P28" s="150">
        <f t="shared" si="3"/>
        <v>0</v>
      </c>
      <c r="Q28" s="140">
        <v>250.92672000000002</v>
      </c>
      <c r="R28" s="141">
        <v>3400</v>
      </c>
      <c r="S28" s="142">
        <f t="shared" si="4"/>
        <v>3650.9267199999999</v>
      </c>
      <c r="T28" s="140">
        <v>0</v>
      </c>
      <c r="U28" s="141">
        <v>0</v>
      </c>
      <c r="V28" s="142">
        <f t="shared" si="5"/>
        <v>0</v>
      </c>
      <c r="W28" s="140">
        <v>212.52</v>
      </c>
      <c r="X28" s="141">
        <v>420.57940342298303</v>
      </c>
      <c r="Y28" s="142">
        <f t="shared" si="6"/>
        <v>633.09940342298307</v>
      </c>
      <c r="Z28" s="151">
        <v>0</v>
      </c>
      <c r="AA28" s="123">
        <v>239.90508750000001</v>
      </c>
      <c r="AB28" s="150">
        <f t="shared" si="7"/>
        <v>239.90508750000001</v>
      </c>
      <c r="AC28" s="151">
        <v>0</v>
      </c>
      <c r="AD28" s="155">
        <v>51.638400000000004</v>
      </c>
      <c r="AE28" s="142">
        <f t="shared" si="8"/>
        <v>51.638400000000004</v>
      </c>
      <c r="AF28" s="147">
        <f t="shared" si="9"/>
        <v>589.44672000000003</v>
      </c>
      <c r="AG28" s="148">
        <f t="shared" si="10"/>
        <v>4194.6102893229827</v>
      </c>
      <c r="AH28" s="149">
        <f t="shared" si="11"/>
        <v>4784.0570093229826</v>
      </c>
      <c r="AJ28" s="183">
        <v>521.19900000000007</v>
      </c>
      <c r="AK28" s="183">
        <v>3062.7280000000014</v>
      </c>
      <c r="AL28" s="183">
        <v>3583.9270000000015</v>
      </c>
    </row>
    <row r="29" spans="1:38" x14ac:dyDescent="0.2">
      <c r="A29" s="78">
        <v>24</v>
      </c>
      <c r="B29" s="140"/>
      <c r="C29" s="141"/>
      <c r="D29" s="142">
        <f t="shared" si="0"/>
        <v>0</v>
      </c>
      <c r="E29" s="140">
        <v>0</v>
      </c>
      <c r="F29" s="141">
        <v>0</v>
      </c>
      <c r="G29" s="142">
        <f t="shared" si="13"/>
        <v>0</v>
      </c>
      <c r="H29" s="140">
        <v>0</v>
      </c>
      <c r="I29" s="141">
        <v>6</v>
      </c>
      <c r="J29" s="142">
        <f t="shared" ref="J29" si="31">SUM(H29:I29)</f>
        <v>6</v>
      </c>
      <c r="K29" s="140">
        <v>100.8</v>
      </c>
      <c r="L29" s="141">
        <v>88.609247999999994</v>
      </c>
      <c r="M29" s="142">
        <f t="shared" si="2"/>
        <v>189.40924799999999</v>
      </c>
      <c r="N29" s="140"/>
      <c r="O29" s="152"/>
      <c r="P29" s="150">
        <f t="shared" si="3"/>
        <v>0</v>
      </c>
      <c r="Q29" s="140">
        <v>210.64032</v>
      </c>
      <c r="R29" s="141">
        <v>3400</v>
      </c>
      <c r="S29" s="142">
        <f t="shared" si="4"/>
        <v>3610.64032</v>
      </c>
      <c r="T29" s="140"/>
      <c r="U29" s="141"/>
      <c r="V29" s="142">
        <f t="shared" si="5"/>
        <v>0</v>
      </c>
      <c r="W29" s="140">
        <v>220.43736000000001</v>
      </c>
      <c r="X29" s="141">
        <v>494.07239061124704</v>
      </c>
      <c r="Y29" s="142">
        <f t="shared" si="6"/>
        <v>714.509750611247</v>
      </c>
      <c r="Z29" s="151">
        <v>0</v>
      </c>
      <c r="AA29" s="123">
        <v>797.20484999999962</v>
      </c>
      <c r="AB29" s="150">
        <f t="shared" si="7"/>
        <v>797.20484999999962</v>
      </c>
      <c r="AC29" s="151">
        <v>0</v>
      </c>
      <c r="AD29" s="155">
        <v>51.638400000000004</v>
      </c>
      <c r="AE29" s="142">
        <f t="shared" si="8"/>
        <v>51.638400000000004</v>
      </c>
      <c r="AF29" s="147">
        <f t="shared" si="9"/>
        <v>531.87768000000005</v>
      </c>
      <c r="AG29" s="148">
        <f t="shared" si="10"/>
        <v>4837.5248886112468</v>
      </c>
      <c r="AH29" s="149">
        <f t="shared" si="11"/>
        <v>5369.4025686112473</v>
      </c>
      <c r="AJ29" s="183">
        <v>424.62023999999997</v>
      </c>
      <c r="AK29" s="183">
        <v>2753.1256000000017</v>
      </c>
      <c r="AL29" s="183">
        <v>3177.7458400000014</v>
      </c>
    </row>
    <row r="30" spans="1:38" x14ac:dyDescent="0.2">
      <c r="A30" s="78">
        <v>25</v>
      </c>
      <c r="B30" s="140"/>
      <c r="C30" s="141"/>
      <c r="D30" s="142">
        <f t="shared" si="0"/>
        <v>0</v>
      </c>
      <c r="E30" s="143">
        <v>0</v>
      </c>
      <c r="F30" s="144">
        <v>0</v>
      </c>
      <c r="G30" s="142">
        <f t="shared" si="13"/>
        <v>0</v>
      </c>
      <c r="H30" s="140">
        <v>0</v>
      </c>
      <c r="I30" s="141">
        <v>24</v>
      </c>
      <c r="J30" s="142">
        <f t="shared" ref="J30" si="32">SUM(H30:I30)</f>
        <v>24</v>
      </c>
      <c r="K30" s="140">
        <v>84</v>
      </c>
      <c r="L30" s="141">
        <v>212.66219520000001</v>
      </c>
      <c r="M30" s="142">
        <f t="shared" si="2"/>
        <v>296.66219520000004</v>
      </c>
      <c r="N30" s="140"/>
      <c r="O30" s="152"/>
      <c r="P30" s="150">
        <f t="shared" si="3"/>
        <v>0</v>
      </c>
      <c r="Q30" s="140">
        <v>170.35392000000002</v>
      </c>
      <c r="R30" s="141">
        <v>3400</v>
      </c>
      <c r="S30" s="142">
        <f t="shared" ref="S30" si="33">Q30+R30</f>
        <v>3570.35392</v>
      </c>
      <c r="T30" s="140"/>
      <c r="U30" s="141"/>
      <c r="V30" s="142">
        <f t="shared" si="5"/>
        <v>0</v>
      </c>
      <c r="W30" s="140">
        <v>401.25900000000001</v>
      </c>
      <c r="X30" s="141">
        <v>394.61278014611247</v>
      </c>
      <c r="Y30" s="142">
        <f t="shared" si="6"/>
        <v>795.87178014611254</v>
      </c>
      <c r="Z30" s="151">
        <v>0</v>
      </c>
      <c r="AA30" s="123">
        <v>499.971064125</v>
      </c>
      <c r="AB30" s="150">
        <f t="shared" si="7"/>
        <v>499.971064125</v>
      </c>
      <c r="AC30" s="151"/>
      <c r="AD30" s="155"/>
      <c r="AE30" s="142">
        <f t="shared" si="8"/>
        <v>0</v>
      </c>
      <c r="AF30" s="147">
        <f t="shared" si="9"/>
        <v>655.61292000000003</v>
      </c>
      <c r="AG30" s="148">
        <f t="shared" si="10"/>
        <v>4531.2460394711125</v>
      </c>
      <c r="AH30" s="149">
        <f t="shared" si="11"/>
        <v>5186.858959471112</v>
      </c>
      <c r="AJ30" s="183">
        <v>430.22208000000001</v>
      </c>
      <c r="AK30" s="183">
        <v>2556.4580000000001</v>
      </c>
      <c r="AL30" s="183">
        <v>2986.6800800000001</v>
      </c>
    </row>
    <row r="31" spans="1:38" x14ac:dyDescent="0.2">
      <c r="A31" s="78">
        <v>26</v>
      </c>
      <c r="B31" s="140"/>
      <c r="C31" s="141"/>
      <c r="D31" s="142">
        <f t="shared" si="0"/>
        <v>0</v>
      </c>
      <c r="E31" s="143"/>
      <c r="F31" s="144"/>
      <c r="G31" s="142">
        <f t="shared" si="13"/>
        <v>0</v>
      </c>
      <c r="H31" s="140">
        <v>0</v>
      </c>
      <c r="I31" s="141">
        <v>17.600187500000001</v>
      </c>
      <c r="J31" s="142">
        <f t="shared" ref="J31" si="34">SUM(H31:I31)</f>
        <v>17.600187500000001</v>
      </c>
      <c r="K31" s="140">
        <v>75.599999999999994</v>
      </c>
      <c r="L31" s="141">
        <v>212.66219520000001</v>
      </c>
      <c r="M31" s="142">
        <f t="shared" si="2"/>
        <v>288.26219520000001</v>
      </c>
      <c r="N31" s="140"/>
      <c r="O31" s="152"/>
      <c r="P31" s="150">
        <f t="shared" si="3"/>
        <v>0</v>
      </c>
      <c r="Q31" s="140">
        <v>100.71600000000001</v>
      </c>
      <c r="R31" s="141">
        <v>3000</v>
      </c>
      <c r="S31" s="142">
        <f t="shared" ref="S31" si="35">Q31+R31</f>
        <v>3100.7159999999999</v>
      </c>
      <c r="T31" s="143"/>
      <c r="U31" s="144"/>
      <c r="V31" s="142">
        <f t="shared" si="5"/>
        <v>0</v>
      </c>
      <c r="W31" s="140">
        <v>240.50399999999999</v>
      </c>
      <c r="X31" s="141">
        <v>326.97499999999997</v>
      </c>
      <c r="Y31" s="142">
        <f t="shared" si="6"/>
        <v>567.47899999999993</v>
      </c>
      <c r="Z31" s="151">
        <v>0</v>
      </c>
      <c r="AA31" s="123">
        <v>961.83690037499969</v>
      </c>
      <c r="AB31" s="150">
        <f t="shared" si="7"/>
        <v>961.83690037499969</v>
      </c>
      <c r="AC31" s="151"/>
      <c r="AD31" s="155"/>
      <c r="AE31" s="142">
        <f t="shared" si="8"/>
        <v>0</v>
      </c>
      <c r="AF31" s="147">
        <f t="shared" si="9"/>
        <v>416.82</v>
      </c>
      <c r="AG31" s="148">
        <f t="shared" si="10"/>
        <v>4519.0742830749996</v>
      </c>
      <c r="AH31" s="149">
        <f t="shared" si="11"/>
        <v>4935.8942830749993</v>
      </c>
      <c r="AJ31" s="183">
        <v>443.95007999999996</v>
      </c>
      <c r="AK31" s="183">
        <v>2439.2979999999998</v>
      </c>
      <c r="AL31" s="183">
        <v>2883.2480799999998</v>
      </c>
    </row>
    <row r="32" spans="1:38" x14ac:dyDescent="0.2">
      <c r="A32" s="78">
        <v>27</v>
      </c>
      <c r="B32" s="140"/>
      <c r="C32" s="141"/>
      <c r="D32" s="142">
        <f t="shared" si="0"/>
        <v>0</v>
      </c>
      <c r="E32" s="143"/>
      <c r="F32" s="144"/>
      <c r="G32" s="142">
        <f t="shared" si="13"/>
        <v>0</v>
      </c>
      <c r="H32" s="140">
        <v>0</v>
      </c>
      <c r="I32" s="141">
        <v>30</v>
      </c>
      <c r="J32" s="142">
        <f t="shared" ref="J32" si="36">SUM(H32:I32)</f>
        <v>30</v>
      </c>
      <c r="K32" s="140">
        <v>63</v>
      </c>
      <c r="L32" s="141">
        <v>248.10589439999995</v>
      </c>
      <c r="M32" s="142">
        <f t="shared" si="2"/>
        <v>311.10589439999995</v>
      </c>
      <c r="N32" s="140"/>
      <c r="O32" s="141"/>
      <c r="P32" s="150">
        <f t="shared" si="3"/>
        <v>0</v>
      </c>
      <c r="Q32" s="140">
        <v>340.70784000000003</v>
      </c>
      <c r="R32" s="141">
        <v>3000</v>
      </c>
      <c r="S32" s="142">
        <f t="shared" si="4"/>
        <v>3340.70784</v>
      </c>
      <c r="T32" s="143"/>
      <c r="U32" s="144"/>
      <c r="V32" s="142">
        <f t="shared" si="5"/>
        <v>0</v>
      </c>
      <c r="W32" s="140">
        <v>177.40799999999999</v>
      </c>
      <c r="X32" s="141">
        <v>284.08700000000005</v>
      </c>
      <c r="Y32" s="142">
        <f t="shared" si="6"/>
        <v>461.495</v>
      </c>
      <c r="Z32" s="151">
        <v>0</v>
      </c>
      <c r="AA32" s="123">
        <v>908.15594999999962</v>
      </c>
      <c r="AB32" s="150">
        <f t="shared" si="7"/>
        <v>908.15594999999962</v>
      </c>
      <c r="AC32" s="151"/>
      <c r="AD32" s="155"/>
      <c r="AE32" s="142">
        <f t="shared" si="8"/>
        <v>0</v>
      </c>
      <c r="AF32" s="147">
        <f t="shared" si="9"/>
        <v>581.11584000000005</v>
      </c>
      <c r="AG32" s="148">
        <f t="shared" si="10"/>
        <v>4470.3488443999995</v>
      </c>
      <c r="AH32" s="149">
        <f t="shared" si="11"/>
        <v>5051.4646843999999</v>
      </c>
      <c r="AJ32" s="183">
        <v>377.20331999999996</v>
      </c>
      <c r="AK32" s="183">
        <v>2544.3782173913041</v>
      </c>
      <c r="AL32" s="183">
        <v>2921.5815373913042</v>
      </c>
    </row>
    <row r="33" spans="1:38" x14ac:dyDescent="0.2">
      <c r="A33" s="78">
        <v>28</v>
      </c>
      <c r="B33" s="140"/>
      <c r="C33" s="141"/>
      <c r="D33" s="142">
        <f t="shared" si="0"/>
        <v>0</v>
      </c>
      <c r="E33" s="143"/>
      <c r="F33" s="144"/>
      <c r="G33" s="142">
        <f t="shared" si="13"/>
        <v>0</v>
      </c>
      <c r="H33" s="140">
        <v>0</v>
      </c>
      <c r="I33" s="141">
        <v>21.759999999999998</v>
      </c>
      <c r="J33" s="142">
        <f t="shared" ref="J33" si="37">SUM(H33:I33)</f>
        <v>21.759999999999998</v>
      </c>
      <c r="K33" s="140">
        <v>5.28</v>
      </c>
      <c r="L33" s="141">
        <v>265.827744</v>
      </c>
      <c r="M33" s="142">
        <f t="shared" si="2"/>
        <v>271.10774399999997</v>
      </c>
      <c r="N33" s="140"/>
      <c r="O33" s="141"/>
      <c r="P33" s="150">
        <f t="shared" si="3"/>
        <v>0</v>
      </c>
      <c r="Q33" s="140">
        <v>219.27312000000003</v>
      </c>
      <c r="R33" s="141">
        <v>2229.1588046102656</v>
      </c>
      <c r="S33" s="142">
        <f t="shared" ref="S33" si="38">Q33+R33</f>
        <v>2448.4319246102655</v>
      </c>
      <c r="T33" s="143"/>
      <c r="U33" s="144"/>
      <c r="V33" s="142">
        <f t="shared" si="5"/>
        <v>0</v>
      </c>
      <c r="W33" s="140">
        <v>234.43199999999999</v>
      </c>
      <c r="X33" s="141">
        <v>309.81500528000004</v>
      </c>
      <c r="Y33" s="142">
        <f t="shared" si="6"/>
        <v>544.24700528000005</v>
      </c>
      <c r="Z33" s="151">
        <v>0</v>
      </c>
      <c r="AA33" s="123">
        <v>438.26361149999991</v>
      </c>
      <c r="AB33" s="150">
        <f t="shared" si="7"/>
        <v>438.26361149999991</v>
      </c>
      <c r="AC33" s="151"/>
      <c r="AD33" s="155"/>
      <c r="AE33" s="142">
        <f t="shared" si="8"/>
        <v>0</v>
      </c>
      <c r="AF33" s="147">
        <f t="shared" si="9"/>
        <v>458.98512000000005</v>
      </c>
      <c r="AG33" s="148">
        <f t="shared" si="10"/>
        <v>3264.8251653902657</v>
      </c>
      <c r="AH33" s="149">
        <f t="shared" si="11"/>
        <v>3723.8102853902656</v>
      </c>
      <c r="AJ33" s="183">
        <v>410.51256000000001</v>
      </c>
      <c r="AK33" s="183">
        <v>2684.4720000000002</v>
      </c>
      <c r="AL33" s="183">
        <v>3094.9845600000003</v>
      </c>
    </row>
    <row r="34" spans="1:38" x14ac:dyDescent="0.2">
      <c r="A34" s="78">
        <v>29</v>
      </c>
      <c r="B34" s="140"/>
      <c r="C34" s="141"/>
      <c r="D34" s="142">
        <f t="shared" si="0"/>
        <v>0</v>
      </c>
      <c r="E34" s="143"/>
      <c r="F34" s="144"/>
      <c r="G34" s="142">
        <f t="shared" si="13"/>
        <v>0</v>
      </c>
      <c r="H34" s="140">
        <v>0</v>
      </c>
      <c r="I34" s="141">
        <v>20.34</v>
      </c>
      <c r="J34" s="142">
        <f t="shared" ref="J34" si="39">SUM(H34:I34)</f>
        <v>20.34</v>
      </c>
      <c r="K34" s="140">
        <v>5.28</v>
      </c>
      <c r="L34" s="141">
        <v>336.71514239999999</v>
      </c>
      <c r="M34" s="142">
        <f t="shared" si="2"/>
        <v>341.99514239999996</v>
      </c>
      <c r="N34" s="140"/>
      <c r="O34" s="141"/>
      <c r="P34" s="150">
        <f t="shared" si="3"/>
        <v>0</v>
      </c>
      <c r="Q34" s="140">
        <v>201.43200000000002</v>
      </c>
      <c r="R34" s="141">
        <v>2200</v>
      </c>
      <c r="S34" s="142">
        <f t="shared" si="4"/>
        <v>2401.4319999999998</v>
      </c>
      <c r="T34" s="143"/>
      <c r="U34" s="144"/>
      <c r="V34" s="142">
        <f t="shared" si="5"/>
        <v>0</v>
      </c>
      <c r="W34" s="140">
        <v>237.82900000000001</v>
      </c>
      <c r="X34" s="141">
        <v>341.87573838630806</v>
      </c>
      <c r="Y34" s="142">
        <f t="shared" si="6"/>
        <v>579.70473838630801</v>
      </c>
      <c r="Z34" s="151">
        <v>0</v>
      </c>
      <c r="AA34" s="123">
        <v>467.61828749999995</v>
      </c>
      <c r="AB34" s="150">
        <f t="shared" si="7"/>
        <v>467.61828749999995</v>
      </c>
      <c r="AC34" s="151"/>
      <c r="AD34" s="155"/>
      <c r="AE34" s="142">
        <f t="shared" si="8"/>
        <v>0</v>
      </c>
      <c r="AF34" s="147">
        <f t="shared" si="9"/>
        <v>444.54100000000005</v>
      </c>
      <c r="AG34" s="148">
        <f t="shared" si="10"/>
        <v>3366.549168286308</v>
      </c>
      <c r="AH34" s="149">
        <f t="shared" si="11"/>
        <v>3811.0901682863082</v>
      </c>
      <c r="AJ34" s="183">
        <v>301.20396000000005</v>
      </c>
      <c r="AK34" s="183">
        <v>2430.0467999999996</v>
      </c>
      <c r="AL34" s="183">
        <v>2731.2507599999999</v>
      </c>
    </row>
    <row r="35" spans="1:38" x14ac:dyDescent="0.2">
      <c r="A35" s="78">
        <v>30</v>
      </c>
      <c r="B35" s="140"/>
      <c r="C35" s="141"/>
      <c r="D35" s="142">
        <f t="shared" si="0"/>
        <v>0</v>
      </c>
      <c r="E35" s="140"/>
      <c r="F35" s="141"/>
      <c r="G35" s="142">
        <f t="shared" si="13"/>
        <v>0</v>
      </c>
      <c r="H35" s="140">
        <v>0</v>
      </c>
      <c r="I35" s="141">
        <v>54.560000000000009</v>
      </c>
      <c r="J35" s="142">
        <f t="shared" ref="J35" si="40">SUM(H35:I35)</f>
        <v>54.560000000000009</v>
      </c>
      <c r="K35" s="140">
        <v>5.28</v>
      </c>
      <c r="L35" s="141">
        <v>372.1588415999999</v>
      </c>
      <c r="M35" s="142">
        <f t="shared" si="2"/>
        <v>377.43884159999988</v>
      </c>
      <c r="N35" s="140"/>
      <c r="O35" s="141"/>
      <c r="P35" s="150">
        <f t="shared" si="3"/>
        <v>0</v>
      </c>
      <c r="Q35" s="140">
        <v>144.45552000000001</v>
      </c>
      <c r="R35" s="141">
        <v>2200</v>
      </c>
      <c r="S35" s="142">
        <f t="shared" ref="S35" si="41">Q35+R35</f>
        <v>2344.45552</v>
      </c>
      <c r="T35" s="143"/>
      <c r="U35" s="144"/>
      <c r="V35" s="142">
        <f t="shared" si="5"/>
        <v>0</v>
      </c>
      <c r="W35" s="140">
        <v>194.56800000000001</v>
      </c>
      <c r="X35" s="141">
        <v>277.334</v>
      </c>
      <c r="Y35" s="142">
        <f t="shared" ref="Y35" si="42">SUM(W35:X35)</f>
        <v>471.90200000000004</v>
      </c>
      <c r="Z35" s="151">
        <v>0</v>
      </c>
      <c r="AA35" s="123">
        <v>527.99223749999999</v>
      </c>
      <c r="AB35" s="150">
        <f t="shared" si="7"/>
        <v>527.99223749999999</v>
      </c>
      <c r="AC35" s="151"/>
      <c r="AD35" s="155"/>
      <c r="AE35" s="142">
        <f t="shared" si="8"/>
        <v>0</v>
      </c>
      <c r="AF35" s="147">
        <f t="shared" si="9"/>
        <v>344.30352000000005</v>
      </c>
      <c r="AG35" s="148">
        <f t="shared" si="10"/>
        <v>3432.0450790999998</v>
      </c>
      <c r="AH35" s="149">
        <f t="shared" si="11"/>
        <v>3776.3485990999998</v>
      </c>
      <c r="AJ35" s="183">
        <v>287.25720000000001</v>
      </c>
      <c r="AK35" s="183">
        <v>2491.0720000000001</v>
      </c>
      <c r="AL35" s="183">
        <v>2778.3292000000001</v>
      </c>
    </row>
    <row r="36" spans="1:38" x14ac:dyDescent="0.2">
      <c r="A36" s="78">
        <v>31</v>
      </c>
      <c r="B36" s="140"/>
      <c r="C36" s="141"/>
      <c r="D36" s="142">
        <f t="shared" si="0"/>
        <v>0</v>
      </c>
      <c r="E36" s="140"/>
      <c r="F36" s="141"/>
      <c r="G36" s="142">
        <f t="shared" si="13"/>
        <v>0</v>
      </c>
      <c r="H36" s="140">
        <v>0</v>
      </c>
      <c r="I36" s="141">
        <v>26.88</v>
      </c>
      <c r="J36" s="142">
        <f t="shared" ref="J36" si="43">SUM(H36:I36)</f>
        <v>26.88</v>
      </c>
      <c r="K36" s="140">
        <v>5.28</v>
      </c>
      <c r="L36" s="141">
        <v>389.88069119999989</v>
      </c>
      <c r="M36" s="142">
        <f t="shared" si="2"/>
        <v>395.16069119999986</v>
      </c>
      <c r="N36" s="140"/>
      <c r="O36" s="141"/>
      <c r="P36" s="150">
        <f t="shared" si="3"/>
        <v>0</v>
      </c>
      <c r="Q36" s="140">
        <v>147.33312000000001</v>
      </c>
      <c r="R36" s="141">
        <v>2118.0402144000009</v>
      </c>
      <c r="S36" s="142">
        <f t="shared" si="4"/>
        <v>2265.3733344000011</v>
      </c>
      <c r="T36" s="156"/>
      <c r="U36" s="141"/>
      <c r="V36" s="150">
        <f t="shared" si="5"/>
        <v>0</v>
      </c>
      <c r="W36" s="140">
        <v>310.72699999999998</v>
      </c>
      <c r="X36" s="141">
        <v>199.482</v>
      </c>
      <c r="Y36" s="142">
        <f t="shared" si="6"/>
        <v>510.20899999999995</v>
      </c>
      <c r="Z36" s="151">
        <v>0</v>
      </c>
      <c r="AA36" s="123">
        <v>283.30574999999999</v>
      </c>
      <c r="AB36" s="150">
        <f t="shared" si="7"/>
        <v>283.30574999999999</v>
      </c>
      <c r="AC36" s="151"/>
      <c r="AD36" s="155"/>
      <c r="AE36" s="142">
        <f t="shared" si="8"/>
        <v>0</v>
      </c>
      <c r="AF36" s="147">
        <f t="shared" si="9"/>
        <v>463.34011999999996</v>
      </c>
      <c r="AG36" s="148">
        <f t="shared" si="10"/>
        <v>3017.5886556000009</v>
      </c>
      <c r="AH36" s="149">
        <f t="shared" si="11"/>
        <v>3480.9287756000008</v>
      </c>
      <c r="AJ36" s="183">
        <v>436.68</v>
      </c>
      <c r="AK36" s="183">
        <v>2898.6633391304345</v>
      </c>
      <c r="AL36" s="183">
        <v>3335.3433391304343</v>
      </c>
    </row>
    <row r="37" spans="1:38" x14ac:dyDescent="0.2">
      <c r="A37" s="78">
        <v>32</v>
      </c>
      <c r="B37" s="140"/>
      <c r="C37" s="141"/>
      <c r="D37" s="142">
        <f t="shared" si="0"/>
        <v>0</v>
      </c>
      <c r="E37" s="140"/>
      <c r="F37" s="141"/>
      <c r="G37" s="142">
        <f t="shared" si="13"/>
        <v>0</v>
      </c>
      <c r="H37" s="140">
        <v>0</v>
      </c>
      <c r="I37" s="141">
        <v>77.180215000000004</v>
      </c>
      <c r="J37" s="142">
        <f t="shared" ref="J37" si="44">SUM(H37:I37)</f>
        <v>77.180215000000004</v>
      </c>
      <c r="K37" s="140">
        <v>5.28</v>
      </c>
      <c r="L37" s="141">
        <v>460.76808959999994</v>
      </c>
      <c r="M37" s="142">
        <f t="shared" si="2"/>
        <v>466.04808959999991</v>
      </c>
      <c r="N37" s="140"/>
      <c r="O37" s="141"/>
      <c r="P37" s="150">
        <f t="shared" si="3"/>
        <v>0</v>
      </c>
      <c r="Q37" s="140">
        <v>123.7368</v>
      </c>
      <c r="R37" s="141">
        <v>2435.4389188800001</v>
      </c>
      <c r="S37" s="142">
        <f t="shared" si="4"/>
        <v>2559.1757188800002</v>
      </c>
      <c r="T37" s="156"/>
      <c r="U37" s="141"/>
      <c r="V37" s="150">
        <f t="shared" si="5"/>
        <v>0</v>
      </c>
      <c r="W37" s="140">
        <v>308.82853056234723</v>
      </c>
      <c r="X37" s="141">
        <v>237.61799999999997</v>
      </c>
      <c r="Y37" s="142">
        <f t="shared" si="6"/>
        <v>546.44653056234722</v>
      </c>
      <c r="Z37" s="151">
        <v>0</v>
      </c>
      <c r="AA37" s="123">
        <v>284.33388749999995</v>
      </c>
      <c r="AB37" s="150">
        <f t="shared" si="7"/>
        <v>284.33388749999995</v>
      </c>
      <c r="AC37" s="151"/>
      <c r="AD37" s="155"/>
      <c r="AE37" s="142">
        <f t="shared" si="8"/>
        <v>0</v>
      </c>
      <c r="AF37" s="147">
        <f t="shared" si="9"/>
        <v>437.84533056234721</v>
      </c>
      <c r="AG37" s="148">
        <f t="shared" si="10"/>
        <v>3495.33911098</v>
      </c>
      <c r="AH37" s="149">
        <f t="shared" si="11"/>
        <v>3933.184441542347</v>
      </c>
      <c r="AJ37" s="183">
        <v>310.63751999999999</v>
      </c>
      <c r="AK37" s="183">
        <v>2907.503686956522</v>
      </c>
      <c r="AL37" s="183">
        <v>3218.1412069565222</v>
      </c>
    </row>
    <row r="38" spans="1:38" x14ac:dyDescent="0.2">
      <c r="A38" s="78">
        <v>33</v>
      </c>
      <c r="B38" s="140"/>
      <c r="C38" s="141"/>
      <c r="D38" s="142">
        <f t="shared" si="0"/>
        <v>0</v>
      </c>
      <c r="E38" s="140"/>
      <c r="F38" s="141"/>
      <c r="G38" s="142">
        <f t="shared" si="13"/>
        <v>0</v>
      </c>
      <c r="H38" s="140">
        <v>0</v>
      </c>
      <c r="I38" s="141">
        <v>31.200000000000003</v>
      </c>
      <c r="J38" s="142">
        <f t="shared" ref="J38" si="45">SUM(H38:I38)</f>
        <v>31.200000000000003</v>
      </c>
      <c r="K38" s="140">
        <v>5.28</v>
      </c>
      <c r="L38" s="141">
        <v>443.04624000000001</v>
      </c>
      <c r="M38" s="142">
        <f t="shared" si="2"/>
        <v>448.32623999999998</v>
      </c>
      <c r="N38" s="140"/>
      <c r="O38" s="141"/>
      <c r="P38" s="150">
        <f t="shared" ref="P38:P57" si="46">N38+O38</f>
        <v>0</v>
      </c>
      <c r="Q38" s="140">
        <v>126.6144</v>
      </c>
      <c r="R38" s="141">
        <v>2607.6638544000002</v>
      </c>
      <c r="S38" s="142">
        <f t="shared" si="4"/>
        <v>2734.2782544000002</v>
      </c>
      <c r="T38" s="156"/>
      <c r="U38" s="141"/>
      <c r="V38" s="150">
        <f t="shared" ref="V38:V57" si="47">T38+U38</f>
        <v>0</v>
      </c>
      <c r="W38" s="140">
        <v>173.21906112469438</v>
      </c>
      <c r="X38" s="141">
        <v>319.44940953545233</v>
      </c>
      <c r="Y38" s="142">
        <f>SUM(W38:X38)</f>
        <v>492.66847066014668</v>
      </c>
      <c r="Z38" s="151">
        <v>0</v>
      </c>
      <c r="AA38" s="123">
        <v>373.44215999999983</v>
      </c>
      <c r="AB38" s="150">
        <f t="shared" si="7"/>
        <v>373.44215999999983</v>
      </c>
      <c r="AC38" s="151"/>
      <c r="AD38" s="155"/>
      <c r="AE38" s="142">
        <f t="shared" si="8"/>
        <v>0</v>
      </c>
      <c r="AF38" s="147">
        <f t="shared" ref="AF38:AF57" si="48">B38+E38+H38+K38+N38+Q38+T38+W38+Z38+AC38</f>
        <v>305.11346112469437</v>
      </c>
      <c r="AG38" s="148">
        <f t="shared" ref="AG38:AG57" si="49">C38+F38+I38+L38+O38+R38+U38+X38+AA38+AD38</f>
        <v>3774.8016639354519</v>
      </c>
      <c r="AH38" s="149">
        <f t="shared" si="11"/>
        <v>4079.9151250601462</v>
      </c>
      <c r="AJ38" s="183">
        <v>274.95227999999997</v>
      </c>
      <c r="AK38" s="183">
        <v>2898.2903956521736</v>
      </c>
      <c r="AL38" s="183">
        <v>3173.2426756521736</v>
      </c>
    </row>
    <row r="39" spans="1:38" x14ac:dyDescent="0.2">
      <c r="A39" s="78">
        <v>34</v>
      </c>
      <c r="B39" s="140"/>
      <c r="C39" s="141"/>
      <c r="D39" s="142">
        <f t="shared" si="0"/>
        <v>0</v>
      </c>
      <c r="E39" s="140"/>
      <c r="F39" s="141"/>
      <c r="G39" s="142">
        <f t="shared" si="13"/>
        <v>0</v>
      </c>
      <c r="H39" s="140">
        <v>0</v>
      </c>
      <c r="I39" s="141">
        <v>97.694749999999971</v>
      </c>
      <c r="J39" s="142">
        <f t="shared" ref="J39" si="50">SUM(H39:I39)</f>
        <v>97.694749999999971</v>
      </c>
      <c r="K39" s="140">
        <v>5.28</v>
      </c>
      <c r="L39" s="141">
        <v>389.88069119999989</v>
      </c>
      <c r="M39" s="142">
        <f t="shared" si="2"/>
        <v>395.16069119999986</v>
      </c>
      <c r="N39" s="140"/>
      <c r="O39" s="141"/>
      <c r="P39" s="150">
        <f t="shared" si="46"/>
        <v>0</v>
      </c>
      <c r="Q39" s="140">
        <v>66.18480000000001</v>
      </c>
      <c r="R39" s="141">
        <v>2317.2104208000001</v>
      </c>
      <c r="S39" s="142">
        <f t="shared" si="4"/>
        <v>2383.3952208000001</v>
      </c>
      <c r="T39" s="156"/>
      <c r="U39" s="141"/>
      <c r="V39" s="150">
        <f t="shared" si="47"/>
        <v>0</v>
      </c>
      <c r="W39" s="140">
        <v>139.91999999999999</v>
      </c>
      <c r="X39" s="141">
        <v>336.25456968215161</v>
      </c>
      <c r="Y39" s="142">
        <f>SUM(W39:X39)</f>
        <v>476.17456968215163</v>
      </c>
      <c r="Z39" s="151">
        <v>0</v>
      </c>
      <c r="AA39" s="123">
        <v>352.62971249999993</v>
      </c>
      <c r="AB39" s="150">
        <f t="shared" si="7"/>
        <v>352.62971249999993</v>
      </c>
      <c r="AC39" s="151"/>
      <c r="AD39" s="155"/>
      <c r="AE39" s="142">
        <f t="shared" si="8"/>
        <v>0</v>
      </c>
      <c r="AF39" s="147">
        <f t="shared" si="48"/>
        <v>211.38479999999998</v>
      </c>
      <c r="AG39" s="148">
        <f t="shared" si="49"/>
        <v>3493.6701441821515</v>
      </c>
      <c r="AH39" s="149">
        <f t="shared" si="11"/>
        <v>3705.0549441821513</v>
      </c>
      <c r="AJ39" s="183">
        <v>312.15199999999999</v>
      </c>
      <c r="AK39" s="183">
        <v>2589.5255695652172</v>
      </c>
      <c r="AL39" s="183">
        <v>2901.6775695652173</v>
      </c>
    </row>
    <row r="40" spans="1:38" x14ac:dyDescent="0.2">
      <c r="A40" s="78">
        <v>35</v>
      </c>
      <c r="B40" s="140"/>
      <c r="C40" s="141"/>
      <c r="D40" s="142">
        <f t="shared" si="0"/>
        <v>0</v>
      </c>
      <c r="E40" s="140"/>
      <c r="F40" s="141"/>
      <c r="G40" s="142">
        <f t="shared" si="13"/>
        <v>0</v>
      </c>
      <c r="H40" s="140">
        <v>0</v>
      </c>
      <c r="I40" s="141">
        <v>188.1456</v>
      </c>
      <c r="J40" s="142">
        <f t="shared" ref="J40" si="51">SUM(H40:I40)</f>
        <v>188.1456</v>
      </c>
      <c r="K40" s="140">
        <v>5.28</v>
      </c>
      <c r="L40" s="141">
        <v>425.32439040000003</v>
      </c>
      <c r="M40" s="142">
        <f t="shared" si="2"/>
        <v>430.6043904</v>
      </c>
      <c r="N40" s="140"/>
      <c r="O40" s="141"/>
      <c r="P40" s="150">
        <f t="shared" si="46"/>
        <v>0</v>
      </c>
      <c r="Q40" s="140">
        <v>129.49200000000002</v>
      </c>
      <c r="R40" s="141">
        <v>2060.5169903999999</v>
      </c>
      <c r="S40" s="142">
        <f t="shared" si="4"/>
        <v>2190.0089904000001</v>
      </c>
      <c r="T40" s="156"/>
      <c r="U40" s="141"/>
      <c r="V40" s="150">
        <f t="shared" si="47"/>
        <v>0</v>
      </c>
      <c r="W40" s="140">
        <v>118.536</v>
      </c>
      <c r="X40" s="141">
        <v>372.73544376528122</v>
      </c>
      <c r="Y40" s="142">
        <f t="shared" si="6"/>
        <v>491.27144376528122</v>
      </c>
      <c r="Z40" s="151">
        <v>0</v>
      </c>
      <c r="AA40" s="123">
        <v>643.98749999999995</v>
      </c>
      <c r="AB40" s="150">
        <f t="shared" si="7"/>
        <v>643.98749999999995</v>
      </c>
      <c r="AC40" s="151"/>
      <c r="AD40" s="155"/>
      <c r="AE40" s="142">
        <f t="shared" si="8"/>
        <v>0</v>
      </c>
      <c r="AF40" s="147">
        <f t="shared" si="48"/>
        <v>253.30800000000002</v>
      </c>
      <c r="AG40" s="148">
        <f t="shared" si="49"/>
        <v>3690.7099245652807</v>
      </c>
      <c r="AH40" s="149">
        <f t="shared" si="11"/>
        <v>3944.0179245652807</v>
      </c>
      <c r="AJ40" s="183">
        <v>282.05599999999998</v>
      </c>
      <c r="AK40" s="183">
        <v>2598.9919239130436</v>
      </c>
      <c r="AL40" s="183">
        <v>2881.0479239130436</v>
      </c>
    </row>
    <row r="41" spans="1:38" x14ac:dyDescent="0.2">
      <c r="A41" s="78">
        <v>36</v>
      </c>
      <c r="B41" s="140">
        <v>54.05</v>
      </c>
      <c r="C41" s="141">
        <v>0</v>
      </c>
      <c r="D41" s="142">
        <f t="shared" si="0"/>
        <v>54.05</v>
      </c>
      <c r="E41" s="140"/>
      <c r="F41" s="141"/>
      <c r="G41" s="142">
        <f t="shared" si="13"/>
        <v>0</v>
      </c>
      <c r="H41" s="140">
        <v>0</v>
      </c>
      <c r="I41" s="141">
        <v>219.38</v>
      </c>
      <c r="J41" s="142">
        <f t="shared" ref="J41" si="52">SUM(H41:I41)</f>
        <v>219.38</v>
      </c>
      <c r="K41" s="140">
        <v>5.28</v>
      </c>
      <c r="L41" s="141">
        <v>425.32439040000003</v>
      </c>
      <c r="M41" s="142">
        <f t="shared" si="2"/>
        <v>430.6043904</v>
      </c>
      <c r="N41" s="140"/>
      <c r="O41" s="141"/>
      <c r="P41" s="150">
        <f t="shared" si="46"/>
        <v>0</v>
      </c>
      <c r="Q41" s="140">
        <v>40.2864</v>
      </c>
      <c r="R41" s="141">
        <v>2070.9108816000003</v>
      </c>
      <c r="S41" s="142">
        <f t="shared" si="4"/>
        <v>2111.1972816000002</v>
      </c>
      <c r="T41" s="156"/>
      <c r="U41" s="141"/>
      <c r="V41" s="150">
        <f t="shared" si="47"/>
        <v>0</v>
      </c>
      <c r="W41" s="140">
        <v>161.83000000000001</v>
      </c>
      <c r="X41" s="141">
        <v>313.13797188264056</v>
      </c>
      <c r="Y41" s="142">
        <f t="shared" si="6"/>
        <v>474.96797188264054</v>
      </c>
      <c r="Z41" s="151">
        <v>0</v>
      </c>
      <c r="AA41" s="123">
        <v>164.77500000000001</v>
      </c>
      <c r="AB41" s="150">
        <f t="shared" si="7"/>
        <v>164.77500000000001</v>
      </c>
      <c r="AC41" s="151"/>
      <c r="AD41" s="155"/>
      <c r="AE41" s="142">
        <f t="shared" si="8"/>
        <v>0</v>
      </c>
      <c r="AF41" s="147">
        <f t="shared" si="48"/>
        <v>261.44640000000004</v>
      </c>
      <c r="AG41" s="148">
        <f t="shared" si="49"/>
        <v>3193.5282438826407</v>
      </c>
      <c r="AH41" s="149">
        <f t="shared" si="11"/>
        <v>3454.9746438826405</v>
      </c>
      <c r="AJ41" s="183">
        <v>282.17599999999999</v>
      </c>
      <c r="AK41" s="183">
        <v>2914.5153282608694</v>
      </c>
      <c r="AL41" s="183">
        <v>3196.6913282608693</v>
      </c>
    </row>
    <row r="42" spans="1:38" x14ac:dyDescent="0.2">
      <c r="A42" s="78">
        <v>37</v>
      </c>
      <c r="B42" s="140">
        <v>135.125</v>
      </c>
      <c r="C42" s="141">
        <v>0</v>
      </c>
      <c r="D42" s="142">
        <f t="shared" si="0"/>
        <v>135.125</v>
      </c>
      <c r="E42" s="140"/>
      <c r="F42" s="141"/>
      <c r="G42" s="142">
        <f t="shared" si="13"/>
        <v>0</v>
      </c>
      <c r="H42" s="140">
        <v>0</v>
      </c>
      <c r="I42" s="141">
        <v>355.36241000000001</v>
      </c>
      <c r="J42" s="142">
        <f t="shared" ref="J42" si="53">SUM(H42:I42)</f>
        <v>355.36241000000001</v>
      </c>
      <c r="K42" s="140">
        <v>5.28</v>
      </c>
      <c r="L42" s="141">
        <v>372.1588415999999</v>
      </c>
      <c r="M42" s="142">
        <f t="shared" si="2"/>
        <v>377.43884159999988</v>
      </c>
      <c r="N42" s="140"/>
      <c r="O42" s="141"/>
      <c r="P42" s="150">
        <f t="shared" si="46"/>
        <v>0</v>
      </c>
      <c r="Q42" s="140">
        <v>34.531200000000005</v>
      </c>
      <c r="R42" s="141">
        <v>1956.1752144000004</v>
      </c>
      <c r="S42" s="142">
        <f t="shared" si="4"/>
        <v>1990.7064144000003</v>
      </c>
      <c r="T42" s="140">
        <v>0</v>
      </c>
      <c r="U42" s="141">
        <v>10.928000000000001</v>
      </c>
      <c r="V42" s="142">
        <f t="shared" si="47"/>
        <v>10.928000000000001</v>
      </c>
      <c r="W42" s="140">
        <v>82.884</v>
      </c>
      <c r="X42" s="141">
        <v>320.56814792176033</v>
      </c>
      <c r="Y42" s="142">
        <f t="shared" si="6"/>
        <v>403.45214792176034</v>
      </c>
      <c r="Z42" s="151">
        <v>0</v>
      </c>
      <c r="AA42" s="123">
        <v>461.17500000000001</v>
      </c>
      <c r="AB42" s="150">
        <f t="shared" si="7"/>
        <v>461.17500000000001</v>
      </c>
      <c r="AC42" s="151"/>
      <c r="AD42" s="155"/>
      <c r="AE42" s="142">
        <f t="shared" si="8"/>
        <v>0</v>
      </c>
      <c r="AF42" s="147">
        <f t="shared" si="48"/>
        <v>257.8202</v>
      </c>
      <c r="AG42" s="148">
        <f t="shared" si="49"/>
        <v>3476.3676139217605</v>
      </c>
      <c r="AH42" s="149">
        <f t="shared" si="11"/>
        <v>3734.1878139217606</v>
      </c>
      <c r="AJ42" s="183">
        <v>278.71199999999999</v>
      </c>
      <c r="AK42" s="183">
        <v>2893.2545152173911</v>
      </c>
      <c r="AL42" s="183">
        <v>3171.9665152173911</v>
      </c>
    </row>
    <row r="43" spans="1:38" x14ac:dyDescent="0.2">
      <c r="A43" s="78">
        <v>38</v>
      </c>
      <c r="B43" s="140">
        <v>112.41249999999999</v>
      </c>
      <c r="C43" s="141">
        <v>0</v>
      </c>
      <c r="D43" s="142">
        <f t="shared" si="0"/>
        <v>112.41249999999999</v>
      </c>
      <c r="E43" s="156"/>
      <c r="F43" s="152"/>
      <c r="G43" s="142">
        <f t="shared" si="13"/>
        <v>0</v>
      </c>
      <c r="H43" s="140">
        <v>0</v>
      </c>
      <c r="I43" s="141">
        <v>554.34059999999999</v>
      </c>
      <c r="J43" s="142">
        <f t="shared" ref="J43:J44" si="54">SUM(H43:I43)</f>
        <v>554.34059999999999</v>
      </c>
      <c r="K43" s="140">
        <v>5.28</v>
      </c>
      <c r="L43" s="141">
        <v>318.99329280000001</v>
      </c>
      <c r="M43" s="142">
        <f t="shared" si="2"/>
        <v>324.27329279999998</v>
      </c>
      <c r="N43" s="140"/>
      <c r="O43" s="141"/>
      <c r="P43" s="150">
        <f t="shared" si="46"/>
        <v>0</v>
      </c>
      <c r="Q43" s="140">
        <v>28.776</v>
      </c>
      <c r="R43" s="141">
        <v>1502.939201739131</v>
      </c>
      <c r="S43" s="142">
        <f t="shared" si="4"/>
        <v>1531.7152017391311</v>
      </c>
      <c r="T43" s="140">
        <v>0</v>
      </c>
      <c r="U43" s="141">
        <v>40.737250000000003</v>
      </c>
      <c r="V43" s="142">
        <f t="shared" si="47"/>
        <v>40.737250000000003</v>
      </c>
      <c r="W43" s="140">
        <v>59.944000000000003</v>
      </c>
      <c r="X43" s="141">
        <v>191.59</v>
      </c>
      <c r="Y43" s="142">
        <f t="shared" si="6"/>
        <v>251.53399999999999</v>
      </c>
      <c r="Z43" s="151">
        <v>0</v>
      </c>
      <c r="AA43" s="123">
        <v>292.01249999999999</v>
      </c>
      <c r="AB43" s="150">
        <f t="shared" si="7"/>
        <v>292.01249999999999</v>
      </c>
      <c r="AC43" s="151"/>
      <c r="AD43" s="155"/>
      <c r="AE43" s="142">
        <f t="shared" si="8"/>
        <v>0</v>
      </c>
      <c r="AF43" s="147">
        <f t="shared" si="48"/>
        <v>206.41250000000002</v>
      </c>
      <c r="AG43" s="148">
        <f t="shared" si="49"/>
        <v>2900.6128445391314</v>
      </c>
      <c r="AH43" s="149">
        <f t="shared" si="11"/>
        <v>3107.0253445391313</v>
      </c>
      <c r="AJ43" s="183">
        <v>221.26799999999997</v>
      </c>
      <c r="AK43" s="183">
        <v>2751.7860869565216</v>
      </c>
      <c r="AL43" s="183">
        <v>2973.0540869565216</v>
      </c>
    </row>
    <row r="44" spans="1:38" x14ac:dyDescent="0.2">
      <c r="A44" s="78">
        <v>39</v>
      </c>
      <c r="B44" s="140">
        <v>346.15</v>
      </c>
      <c r="C44" s="141">
        <v>0</v>
      </c>
      <c r="D44" s="142">
        <f t="shared" si="0"/>
        <v>346.15</v>
      </c>
      <c r="E44" s="143"/>
      <c r="F44" s="144"/>
      <c r="G44" s="142">
        <f t="shared" si="13"/>
        <v>0</v>
      </c>
      <c r="H44" s="140">
        <v>0</v>
      </c>
      <c r="I44" s="141">
        <v>515.59489999999983</v>
      </c>
      <c r="J44" s="142">
        <f t="shared" si="54"/>
        <v>515.59489999999983</v>
      </c>
      <c r="K44" s="140">
        <v>5.28</v>
      </c>
      <c r="L44" s="141">
        <v>230.38404479999997</v>
      </c>
      <c r="M44" s="142">
        <f t="shared" si="2"/>
        <v>235.66404479999997</v>
      </c>
      <c r="N44" s="140"/>
      <c r="O44" s="141"/>
      <c r="P44" s="150">
        <f t="shared" si="46"/>
        <v>0</v>
      </c>
      <c r="Q44" s="140">
        <v>11.510400000000001</v>
      </c>
      <c r="R44" s="141">
        <v>740.08764192000001</v>
      </c>
      <c r="S44" s="142">
        <f t="shared" si="4"/>
        <v>751.59804192000001</v>
      </c>
      <c r="T44" s="140">
        <v>0</v>
      </c>
      <c r="U44" s="141">
        <v>243.33249999999995</v>
      </c>
      <c r="V44" s="142">
        <f t="shared" si="47"/>
        <v>243.33249999999995</v>
      </c>
      <c r="W44" s="140">
        <v>57</v>
      </c>
      <c r="X44" s="141">
        <v>250</v>
      </c>
      <c r="Y44" s="142">
        <f t="shared" si="6"/>
        <v>307</v>
      </c>
      <c r="Z44" s="151">
        <v>0</v>
      </c>
      <c r="AA44" s="123">
        <v>363.1875</v>
      </c>
      <c r="AB44" s="150">
        <f t="shared" si="7"/>
        <v>363.1875</v>
      </c>
      <c r="AC44" s="157"/>
      <c r="AD44" s="155"/>
      <c r="AE44" s="142">
        <f t="shared" si="8"/>
        <v>0</v>
      </c>
      <c r="AF44" s="147">
        <f t="shared" si="48"/>
        <v>419.94039999999995</v>
      </c>
      <c r="AG44" s="148">
        <f t="shared" si="49"/>
        <v>2342.58658672</v>
      </c>
      <c r="AH44" s="149">
        <f t="shared" si="11"/>
        <v>2762.52698672</v>
      </c>
      <c r="AJ44" s="183">
        <v>281.12400000000002</v>
      </c>
      <c r="AK44" s="183">
        <v>2552.6228999999998</v>
      </c>
      <c r="AL44" s="183">
        <v>2833.7469000000001</v>
      </c>
    </row>
    <row r="45" spans="1:38" x14ac:dyDescent="0.2">
      <c r="A45" s="78">
        <v>40</v>
      </c>
      <c r="B45" s="140">
        <v>388.12499999999994</v>
      </c>
      <c r="C45" s="141">
        <v>0</v>
      </c>
      <c r="D45" s="142">
        <f t="shared" ref="D45" si="55">B45+C45</f>
        <v>388.12499999999994</v>
      </c>
      <c r="E45" s="143"/>
      <c r="F45" s="144"/>
      <c r="G45" s="142">
        <f t="shared" si="13"/>
        <v>0</v>
      </c>
      <c r="H45" s="140">
        <v>0</v>
      </c>
      <c r="I45" s="141">
        <v>923.39279999999997</v>
      </c>
      <c r="J45" s="142">
        <f t="shared" ref="J45" si="56">SUM(H45:I45)</f>
        <v>923.39279999999997</v>
      </c>
      <c r="K45" s="140">
        <v>5.28</v>
      </c>
      <c r="L45" s="141">
        <v>82.32</v>
      </c>
      <c r="M45" s="142">
        <f t="shared" si="2"/>
        <v>87.6</v>
      </c>
      <c r="N45" s="140"/>
      <c r="O45" s="141"/>
      <c r="P45" s="150">
        <f t="shared" si="46"/>
        <v>0</v>
      </c>
      <c r="Q45" s="140">
        <v>23.020800000000001</v>
      </c>
      <c r="R45" s="141">
        <v>545.5584288</v>
      </c>
      <c r="S45" s="142">
        <f t="shared" si="4"/>
        <v>568.57922880000001</v>
      </c>
      <c r="T45" s="140">
        <v>0</v>
      </c>
      <c r="U45" s="141">
        <v>500</v>
      </c>
      <c r="V45" s="142">
        <f t="shared" ref="V45" si="57">T45+U45</f>
        <v>500</v>
      </c>
      <c r="W45" s="140">
        <v>53.6</v>
      </c>
      <c r="X45" s="141">
        <v>301.072</v>
      </c>
      <c r="Y45" s="142">
        <f t="shared" si="6"/>
        <v>354.67200000000003</v>
      </c>
      <c r="Z45" s="151">
        <v>0</v>
      </c>
      <c r="AA45" s="123">
        <v>685.91250000000002</v>
      </c>
      <c r="AB45" s="150">
        <f t="shared" si="7"/>
        <v>685.91250000000002</v>
      </c>
      <c r="AC45" s="157"/>
      <c r="AD45" s="155"/>
      <c r="AE45" s="142">
        <f t="shared" si="8"/>
        <v>0</v>
      </c>
      <c r="AF45" s="147">
        <f t="shared" si="48"/>
        <v>470.02579999999995</v>
      </c>
      <c r="AG45" s="148">
        <f t="shared" si="49"/>
        <v>3038.2557288000003</v>
      </c>
      <c r="AH45" s="149">
        <f t="shared" si="11"/>
        <v>3508.2815288000002</v>
      </c>
      <c r="AJ45" s="183">
        <v>400.06400000000002</v>
      </c>
      <c r="AK45" s="183">
        <v>2543.1211999999996</v>
      </c>
      <c r="AL45" s="183">
        <v>2943.1851999999994</v>
      </c>
    </row>
    <row r="46" spans="1:38" x14ac:dyDescent="0.2">
      <c r="A46" s="78">
        <v>41</v>
      </c>
      <c r="B46" s="140">
        <v>244.37499999999997</v>
      </c>
      <c r="C46" s="141">
        <v>0</v>
      </c>
      <c r="D46" s="142">
        <f t="shared" ref="D46" si="58">B46+C46</f>
        <v>244.37499999999997</v>
      </c>
      <c r="E46" s="143"/>
      <c r="F46" s="144"/>
      <c r="G46" s="142">
        <f t="shared" si="13"/>
        <v>0</v>
      </c>
      <c r="H46" s="140">
        <v>0</v>
      </c>
      <c r="I46" s="141">
        <v>869.22617500000001</v>
      </c>
      <c r="J46" s="142">
        <f t="shared" ref="J46" si="59">SUM(H46:I46)</f>
        <v>869.22617500000001</v>
      </c>
      <c r="K46" s="140"/>
      <c r="L46" s="141"/>
      <c r="M46" s="142">
        <f t="shared" si="2"/>
        <v>0</v>
      </c>
      <c r="N46" s="140"/>
      <c r="O46" s="141"/>
      <c r="P46" s="150">
        <f t="shared" si="46"/>
        <v>0</v>
      </c>
      <c r="Q46" s="140">
        <v>17.265600000000003</v>
      </c>
      <c r="R46" s="141">
        <v>259.24298400000004</v>
      </c>
      <c r="S46" s="142">
        <f t="shared" si="4"/>
        <v>276.50858400000004</v>
      </c>
      <c r="T46" s="140">
        <v>0</v>
      </c>
      <c r="U46" s="141">
        <v>750</v>
      </c>
      <c r="V46" s="142">
        <f t="shared" si="47"/>
        <v>750</v>
      </c>
      <c r="W46" s="140">
        <v>27.512</v>
      </c>
      <c r="X46" s="141">
        <v>224.03399999999999</v>
      </c>
      <c r="Y46" s="142">
        <f t="shared" si="6"/>
        <v>251.54599999999999</v>
      </c>
      <c r="Z46" s="151">
        <v>0</v>
      </c>
      <c r="AA46" s="123">
        <v>520.65</v>
      </c>
      <c r="AB46" s="150">
        <f t="shared" ref="AB46:AB47" si="60">SUM(Z46:AA46)</f>
        <v>520.65</v>
      </c>
      <c r="AC46" s="157"/>
      <c r="AD46" s="155"/>
      <c r="AE46" s="158">
        <f t="shared" ref="AE46:AE57" si="61">AC46+AD46</f>
        <v>0</v>
      </c>
      <c r="AF46" s="147">
        <f t="shared" si="48"/>
        <v>289.15259999999995</v>
      </c>
      <c r="AG46" s="148">
        <f t="shared" si="49"/>
        <v>2623.153159</v>
      </c>
      <c r="AH46" s="149">
        <f t="shared" si="11"/>
        <v>2912.3057589999999</v>
      </c>
      <c r="AJ46" s="183">
        <v>205.25800000000001</v>
      </c>
      <c r="AK46" s="183">
        <v>2520.7647499999998</v>
      </c>
      <c r="AL46" s="183">
        <v>2726.0227499999996</v>
      </c>
    </row>
    <row r="47" spans="1:38" x14ac:dyDescent="0.2">
      <c r="A47" s="78">
        <v>42</v>
      </c>
      <c r="B47" s="140">
        <v>373.74999999999994</v>
      </c>
      <c r="C47" s="141">
        <v>0</v>
      </c>
      <c r="D47" s="142">
        <f t="shared" ref="D47:D48" si="62">B47+C47</f>
        <v>373.74999999999994</v>
      </c>
      <c r="E47" s="143"/>
      <c r="F47" s="144"/>
      <c r="G47" s="142">
        <f t="shared" si="13"/>
        <v>0</v>
      </c>
      <c r="H47" s="140">
        <v>0</v>
      </c>
      <c r="I47" s="141">
        <v>939.39522500000044</v>
      </c>
      <c r="J47" s="142">
        <f t="shared" ref="J47" si="63">SUM(H47:I47)</f>
        <v>939.39522500000044</v>
      </c>
      <c r="K47" s="140"/>
      <c r="L47" s="141"/>
      <c r="M47" s="142">
        <f t="shared" si="2"/>
        <v>0</v>
      </c>
      <c r="N47" s="140">
        <v>0</v>
      </c>
      <c r="O47" s="141">
        <v>5.08</v>
      </c>
      <c r="P47" s="150">
        <f t="shared" si="46"/>
        <v>5.08</v>
      </c>
      <c r="Q47" s="140">
        <v>0</v>
      </c>
      <c r="R47" s="141">
        <v>91.841481600000009</v>
      </c>
      <c r="S47" s="142">
        <f t="shared" si="4"/>
        <v>91.841481600000009</v>
      </c>
      <c r="T47" s="140">
        <v>0</v>
      </c>
      <c r="U47" s="141">
        <v>750</v>
      </c>
      <c r="V47" s="142">
        <f t="shared" si="47"/>
        <v>750</v>
      </c>
      <c r="W47" s="140">
        <v>16.239999999999998</v>
      </c>
      <c r="X47" s="141">
        <v>91.664000000000016</v>
      </c>
      <c r="Y47" s="142">
        <f t="shared" si="6"/>
        <v>107.90400000000001</v>
      </c>
      <c r="Z47" s="151">
        <v>0</v>
      </c>
      <c r="AA47" s="123">
        <v>519.67499999999995</v>
      </c>
      <c r="AB47" s="150">
        <f t="shared" si="60"/>
        <v>519.67499999999995</v>
      </c>
      <c r="AC47" s="157"/>
      <c r="AD47" s="155"/>
      <c r="AE47" s="158">
        <f t="shared" si="61"/>
        <v>0</v>
      </c>
      <c r="AF47" s="147">
        <f t="shared" si="48"/>
        <v>389.98999999999995</v>
      </c>
      <c r="AG47" s="148">
        <f t="shared" si="49"/>
        <v>2397.6557066000005</v>
      </c>
      <c r="AH47" s="149">
        <f t="shared" si="11"/>
        <v>2787.6457066000003</v>
      </c>
      <c r="AJ47" s="183">
        <v>288.06</v>
      </c>
      <c r="AK47" s="183">
        <v>2176.2151499999995</v>
      </c>
      <c r="AL47" s="183">
        <v>2464.2751499999995</v>
      </c>
    </row>
    <row r="48" spans="1:38" x14ac:dyDescent="0.2">
      <c r="A48" s="78">
        <v>43</v>
      </c>
      <c r="B48" s="140">
        <v>329.1875</v>
      </c>
      <c r="C48" s="141">
        <v>77.625</v>
      </c>
      <c r="D48" s="142">
        <f t="shared" si="62"/>
        <v>406.8125</v>
      </c>
      <c r="E48" s="143"/>
      <c r="F48" s="144"/>
      <c r="G48" s="142">
        <f t="shared" si="13"/>
        <v>0</v>
      </c>
      <c r="H48" s="140">
        <v>0</v>
      </c>
      <c r="I48" s="141">
        <v>1016.6894274999999</v>
      </c>
      <c r="J48" s="142">
        <f t="shared" ref="J48" si="64">SUM(H48:I48)</f>
        <v>1016.6894274999999</v>
      </c>
      <c r="K48" s="140"/>
      <c r="L48" s="141"/>
      <c r="M48" s="142">
        <f t="shared" si="2"/>
        <v>0</v>
      </c>
      <c r="N48" s="140">
        <v>0</v>
      </c>
      <c r="O48" s="141">
        <v>5.08</v>
      </c>
      <c r="P48" s="150">
        <f t="shared" si="46"/>
        <v>5.08</v>
      </c>
      <c r="Q48" s="140">
        <v>8.6328000000000014</v>
      </c>
      <c r="R48" s="141">
        <v>26.629310400000001</v>
      </c>
      <c r="S48" s="142">
        <f t="shared" si="4"/>
        <v>35.262110400000005</v>
      </c>
      <c r="T48" s="140">
        <v>0</v>
      </c>
      <c r="U48" s="141">
        <v>589.33375000000001</v>
      </c>
      <c r="V48" s="142">
        <f t="shared" si="47"/>
        <v>589.33375000000001</v>
      </c>
      <c r="W48" s="140">
        <v>19.68</v>
      </c>
      <c r="X48" s="141">
        <v>48.8</v>
      </c>
      <c r="Y48" s="142">
        <f t="shared" si="6"/>
        <v>68.47999999999999</v>
      </c>
      <c r="Z48" s="151">
        <v>0</v>
      </c>
      <c r="AA48" s="123">
        <v>831.1875</v>
      </c>
      <c r="AB48" s="150">
        <f t="shared" ref="AB48:AB49" si="65">SUM(Z48:AA48)</f>
        <v>831.1875</v>
      </c>
      <c r="AC48" s="157"/>
      <c r="AD48" s="155"/>
      <c r="AE48" s="158">
        <f t="shared" si="61"/>
        <v>0</v>
      </c>
      <c r="AF48" s="147">
        <f t="shared" si="48"/>
        <v>357.50029999999998</v>
      </c>
      <c r="AG48" s="148">
        <f t="shared" si="49"/>
        <v>2595.3449879</v>
      </c>
      <c r="AH48" s="149">
        <f t="shared" si="11"/>
        <v>2952.8452879000001</v>
      </c>
      <c r="AJ48" s="183">
        <v>238.34</v>
      </c>
      <c r="AK48" s="183">
        <v>1241.7398499999999</v>
      </c>
      <c r="AL48" s="183">
        <v>1480.0798499999999</v>
      </c>
    </row>
    <row r="49" spans="1:38" x14ac:dyDescent="0.2">
      <c r="A49" s="78">
        <v>44</v>
      </c>
      <c r="B49" s="140">
        <v>215.62499999999997</v>
      </c>
      <c r="C49" s="141">
        <v>169.625</v>
      </c>
      <c r="D49" s="142">
        <f t="shared" si="0"/>
        <v>385.25</v>
      </c>
      <c r="E49" s="143"/>
      <c r="F49" s="144"/>
      <c r="G49" s="142">
        <f t="shared" si="13"/>
        <v>0</v>
      </c>
      <c r="H49" s="140">
        <v>0</v>
      </c>
      <c r="I49" s="141">
        <v>1433.6557499999992</v>
      </c>
      <c r="J49" s="142">
        <f t="shared" ref="J49" si="66">SUM(H49:I49)</f>
        <v>1433.6557499999992</v>
      </c>
      <c r="K49" s="140"/>
      <c r="L49" s="141"/>
      <c r="M49" s="142">
        <f t="shared" si="2"/>
        <v>0</v>
      </c>
      <c r="N49" s="140">
        <v>0</v>
      </c>
      <c r="O49" s="141">
        <v>5.08</v>
      </c>
      <c r="P49" s="150">
        <f t="shared" si="46"/>
        <v>5.08</v>
      </c>
      <c r="Q49" s="140">
        <v>14.388</v>
      </c>
      <c r="R49" s="141">
        <v>8.8054560000000013</v>
      </c>
      <c r="S49" s="150">
        <f t="shared" si="4"/>
        <v>23.193456000000001</v>
      </c>
      <c r="T49" s="140">
        <v>0</v>
      </c>
      <c r="U49" s="141">
        <v>800</v>
      </c>
      <c r="V49" s="142">
        <f t="shared" si="47"/>
        <v>800</v>
      </c>
      <c r="W49" s="140">
        <v>25.2835</v>
      </c>
      <c r="X49" s="141">
        <v>21.095500000000001</v>
      </c>
      <c r="Y49" s="142">
        <f t="shared" si="6"/>
        <v>46.379000000000005</v>
      </c>
      <c r="Z49" s="151">
        <v>0</v>
      </c>
      <c r="AA49" s="123">
        <v>524.0625</v>
      </c>
      <c r="AB49" s="150">
        <f t="shared" si="65"/>
        <v>524.0625</v>
      </c>
      <c r="AC49" s="157"/>
      <c r="AD49" s="155"/>
      <c r="AE49" s="158">
        <f t="shared" si="61"/>
        <v>0</v>
      </c>
      <c r="AF49" s="147">
        <f t="shared" si="48"/>
        <v>255.29649999999998</v>
      </c>
      <c r="AG49" s="148">
        <f t="shared" si="49"/>
        <v>2962.3242059999989</v>
      </c>
      <c r="AH49" s="149">
        <f t="shared" si="11"/>
        <v>3217.6207059999988</v>
      </c>
      <c r="AJ49" s="183">
        <v>359</v>
      </c>
      <c r="AK49" s="183">
        <v>1643.0117499999997</v>
      </c>
      <c r="AL49" s="183">
        <v>2002.0117499999997</v>
      </c>
    </row>
    <row r="50" spans="1:38" x14ac:dyDescent="0.2">
      <c r="A50" s="78">
        <v>45</v>
      </c>
      <c r="B50" s="140">
        <v>185.72499999999999</v>
      </c>
      <c r="C50" s="141">
        <v>211.02499999999998</v>
      </c>
      <c r="D50" s="142">
        <f t="shared" si="0"/>
        <v>396.75</v>
      </c>
      <c r="E50" s="140">
        <v>69.862499999999997</v>
      </c>
      <c r="F50" s="141">
        <v>0</v>
      </c>
      <c r="G50" s="142">
        <f t="shared" si="13"/>
        <v>69.862499999999997</v>
      </c>
      <c r="H50" s="140">
        <v>0</v>
      </c>
      <c r="I50" s="141">
        <v>1276.8499999999999</v>
      </c>
      <c r="J50" s="142">
        <f t="shared" ref="J50" si="67">SUM(H50:I50)</f>
        <v>1276.8499999999999</v>
      </c>
      <c r="K50" s="140"/>
      <c r="L50" s="141"/>
      <c r="M50" s="142">
        <f t="shared" si="2"/>
        <v>0</v>
      </c>
      <c r="N50" s="140">
        <v>0</v>
      </c>
      <c r="O50" s="141">
        <v>5.08</v>
      </c>
      <c r="P50" s="150">
        <f>N50+O50</f>
        <v>5.08</v>
      </c>
      <c r="Q50" s="140">
        <v>5.7552000000000003</v>
      </c>
      <c r="R50" s="141">
        <v>17.829609600000005</v>
      </c>
      <c r="S50" s="150">
        <f t="shared" si="4"/>
        <v>23.584809600000007</v>
      </c>
      <c r="T50" s="140">
        <v>0</v>
      </c>
      <c r="U50" s="141">
        <v>800</v>
      </c>
      <c r="V50" s="142">
        <f t="shared" si="47"/>
        <v>800</v>
      </c>
      <c r="W50" s="140">
        <v>10</v>
      </c>
      <c r="X50" s="141">
        <v>31.696000000000002</v>
      </c>
      <c r="Y50" s="142">
        <f t="shared" si="6"/>
        <v>41.695999999999998</v>
      </c>
      <c r="Z50" s="151">
        <v>0</v>
      </c>
      <c r="AA50" s="123">
        <v>798.03750000000002</v>
      </c>
      <c r="AB50" s="150">
        <f t="shared" ref="AB50:AB52" si="68">SUM(Z50:AA50)</f>
        <v>798.03750000000002</v>
      </c>
      <c r="AC50" s="157"/>
      <c r="AD50" s="155"/>
      <c r="AE50" s="158">
        <f t="shared" si="61"/>
        <v>0</v>
      </c>
      <c r="AF50" s="147">
        <f t="shared" si="48"/>
        <v>271.34269999999998</v>
      </c>
      <c r="AG50" s="148">
        <f t="shared" si="49"/>
        <v>3140.5181095999997</v>
      </c>
      <c r="AH50" s="149">
        <f t="shared" si="11"/>
        <v>3411.8608095999998</v>
      </c>
      <c r="AJ50" s="183">
        <v>446.5</v>
      </c>
      <c r="AK50" s="183">
        <v>2405.48</v>
      </c>
      <c r="AL50" s="183">
        <v>2851.98</v>
      </c>
    </row>
    <row r="51" spans="1:38" x14ac:dyDescent="0.2">
      <c r="A51" s="78">
        <v>46</v>
      </c>
      <c r="B51" s="140">
        <v>149.5</v>
      </c>
      <c r="C51" s="141">
        <v>168.1875</v>
      </c>
      <c r="D51" s="142">
        <f t="shared" si="0"/>
        <v>317.6875</v>
      </c>
      <c r="E51" s="140">
        <v>92.287499999999994</v>
      </c>
      <c r="F51" s="141">
        <v>0</v>
      </c>
      <c r="G51" s="142">
        <f t="shared" si="13"/>
        <v>92.287499999999994</v>
      </c>
      <c r="H51" s="140">
        <v>0</v>
      </c>
      <c r="I51" s="141">
        <v>1454.4998499999992</v>
      </c>
      <c r="J51" s="142">
        <f t="shared" ref="J51" si="69">SUM(H51:I51)</f>
        <v>1454.4998499999992</v>
      </c>
      <c r="K51" s="140"/>
      <c r="L51" s="141"/>
      <c r="M51" s="142">
        <f t="shared" si="2"/>
        <v>0</v>
      </c>
      <c r="N51" s="140">
        <v>0</v>
      </c>
      <c r="O51" s="141">
        <v>5.08</v>
      </c>
      <c r="P51" s="150">
        <f>N51+O51</f>
        <v>5.08</v>
      </c>
      <c r="Q51" s="140">
        <v>23.020800000000001</v>
      </c>
      <c r="R51" s="141">
        <v>5.7552000000000003</v>
      </c>
      <c r="S51" s="150">
        <f t="shared" si="4"/>
        <v>28.776000000000003</v>
      </c>
      <c r="T51" s="140">
        <v>0</v>
      </c>
      <c r="U51" s="141">
        <v>1300</v>
      </c>
      <c r="V51" s="142">
        <f t="shared" si="47"/>
        <v>1300</v>
      </c>
      <c r="W51" s="140">
        <v>15.912000000000001</v>
      </c>
      <c r="X51" s="141">
        <v>15.84</v>
      </c>
      <c r="Y51" s="142">
        <f t="shared" si="6"/>
        <v>31.752000000000002</v>
      </c>
      <c r="Z51" s="151">
        <v>0</v>
      </c>
      <c r="AA51" s="123">
        <v>760.01249999999993</v>
      </c>
      <c r="AB51" s="150">
        <f t="shared" si="68"/>
        <v>760.01249999999993</v>
      </c>
      <c r="AC51" s="157"/>
      <c r="AD51" s="155"/>
      <c r="AE51" s="158">
        <f t="shared" si="61"/>
        <v>0</v>
      </c>
      <c r="AF51" s="147">
        <f t="shared" si="48"/>
        <v>280.72029999999995</v>
      </c>
      <c r="AG51" s="148">
        <f t="shared" si="49"/>
        <v>3709.3750499999992</v>
      </c>
      <c r="AH51" s="149">
        <f t="shared" si="11"/>
        <v>3990.0953499999991</v>
      </c>
      <c r="AJ51" s="183">
        <v>453.75</v>
      </c>
      <c r="AK51" s="183">
        <v>2179.38</v>
      </c>
      <c r="AL51" s="183">
        <v>2633.13</v>
      </c>
    </row>
    <row r="52" spans="1:38" x14ac:dyDescent="0.2">
      <c r="A52" s="78">
        <v>47</v>
      </c>
      <c r="B52" s="140">
        <v>280.3125</v>
      </c>
      <c r="C52" s="141">
        <v>176.8125</v>
      </c>
      <c r="D52" s="142">
        <f t="shared" si="0"/>
        <v>457.125</v>
      </c>
      <c r="E52" s="140">
        <v>164.73749999999998</v>
      </c>
      <c r="F52" s="141">
        <v>11.212499999999999</v>
      </c>
      <c r="G52" s="142">
        <f t="shared" si="13"/>
        <v>175.95</v>
      </c>
      <c r="H52" s="140">
        <v>0</v>
      </c>
      <c r="I52" s="141">
        <v>1360.0824249999982</v>
      </c>
      <c r="J52" s="142">
        <f t="shared" ref="J52" si="70">SUM(H52:I52)</f>
        <v>1360.0824249999982</v>
      </c>
      <c r="K52" s="140"/>
      <c r="L52" s="141"/>
      <c r="M52" s="142">
        <f t="shared" si="2"/>
        <v>0</v>
      </c>
      <c r="N52" s="140">
        <v>0</v>
      </c>
      <c r="O52" s="141">
        <v>5.08</v>
      </c>
      <c r="P52" s="150">
        <f>N52+O52</f>
        <v>5.08</v>
      </c>
      <c r="Q52" s="140">
        <v>28.776</v>
      </c>
      <c r="R52" s="141">
        <v>16.908777600000001</v>
      </c>
      <c r="S52" s="150">
        <f t="shared" ref="S52:S57" si="71">Q52+R52</f>
        <v>45.684777600000004</v>
      </c>
      <c r="T52" s="140">
        <v>0</v>
      </c>
      <c r="U52" s="141">
        <v>1300</v>
      </c>
      <c r="V52" s="142">
        <f t="shared" ref="V52" si="72">T52+U52</f>
        <v>1300</v>
      </c>
      <c r="W52" s="140"/>
      <c r="X52" s="141"/>
      <c r="Y52" s="142">
        <f t="shared" si="6"/>
        <v>0</v>
      </c>
      <c r="Z52" s="151">
        <v>0</v>
      </c>
      <c r="AA52" s="123">
        <v>852.63749999999993</v>
      </c>
      <c r="AB52" s="150">
        <f t="shared" si="68"/>
        <v>852.63749999999993</v>
      </c>
      <c r="AC52" s="157"/>
      <c r="AD52" s="155"/>
      <c r="AE52" s="158">
        <f t="shared" si="61"/>
        <v>0</v>
      </c>
      <c r="AF52" s="147">
        <f t="shared" si="48"/>
        <v>473.82599999999996</v>
      </c>
      <c r="AG52" s="148">
        <f t="shared" si="49"/>
        <v>3722.7337025999977</v>
      </c>
      <c r="AH52" s="149">
        <f t="shared" si="11"/>
        <v>4196.5597025999978</v>
      </c>
      <c r="AJ52" s="183">
        <v>525.25</v>
      </c>
      <c r="AK52" s="183">
        <v>1238.8129999999999</v>
      </c>
      <c r="AL52" s="183">
        <v>1764.0629999999999</v>
      </c>
    </row>
    <row r="53" spans="1:38" x14ac:dyDescent="0.2">
      <c r="A53" s="78">
        <v>48</v>
      </c>
      <c r="B53" s="140">
        <v>281.75</v>
      </c>
      <c r="C53" s="141">
        <v>232.87499999999997</v>
      </c>
      <c r="D53" s="142">
        <f t="shared" si="0"/>
        <v>514.625</v>
      </c>
      <c r="E53" s="140">
        <v>142.3125</v>
      </c>
      <c r="F53" s="141">
        <v>119.02499999999999</v>
      </c>
      <c r="G53" s="142">
        <f t="shared" si="13"/>
        <v>261.33749999999998</v>
      </c>
      <c r="H53" s="140">
        <v>0</v>
      </c>
      <c r="I53" s="141">
        <v>1117.5336499999992</v>
      </c>
      <c r="J53" s="142">
        <f t="shared" ref="J53:J56" si="73">SUM(H53:I53)</f>
        <v>1117.5336499999992</v>
      </c>
      <c r="K53" s="140"/>
      <c r="L53" s="141"/>
      <c r="M53" s="142">
        <f t="shared" si="2"/>
        <v>0</v>
      </c>
      <c r="N53" s="140">
        <v>0</v>
      </c>
      <c r="O53" s="141">
        <v>5.08</v>
      </c>
      <c r="P53" s="150">
        <f t="shared" si="46"/>
        <v>5.08</v>
      </c>
      <c r="Q53" s="140">
        <v>28.776</v>
      </c>
      <c r="R53" s="141">
        <v>11.510400000000001</v>
      </c>
      <c r="S53" s="150">
        <f t="shared" si="71"/>
        <v>40.2864</v>
      </c>
      <c r="T53" s="140">
        <v>0</v>
      </c>
      <c r="U53" s="141">
        <v>1532.1754999999987</v>
      </c>
      <c r="V53" s="142">
        <f t="shared" si="47"/>
        <v>1532.1754999999987</v>
      </c>
      <c r="W53" s="140"/>
      <c r="X53" s="141"/>
      <c r="Y53" s="142">
        <f t="shared" si="6"/>
        <v>0</v>
      </c>
      <c r="Z53" s="151">
        <v>0</v>
      </c>
      <c r="AA53" s="123">
        <v>850.19999999999993</v>
      </c>
      <c r="AB53" s="150">
        <f t="shared" si="7"/>
        <v>850.19999999999993</v>
      </c>
      <c r="AC53" s="157"/>
      <c r="AD53" s="155"/>
      <c r="AE53" s="158">
        <f t="shared" si="61"/>
        <v>0</v>
      </c>
      <c r="AF53" s="147">
        <f t="shared" si="48"/>
        <v>452.83850000000001</v>
      </c>
      <c r="AG53" s="148">
        <f t="shared" si="49"/>
        <v>3868.3995499999974</v>
      </c>
      <c r="AH53" s="149">
        <f t="shared" si="11"/>
        <v>4321.2380499999972</v>
      </c>
      <c r="AJ53" s="183">
        <v>449</v>
      </c>
      <c r="AK53" s="183">
        <v>1291.2850000000001</v>
      </c>
      <c r="AL53" s="183">
        <v>1740.2850000000001</v>
      </c>
    </row>
    <row r="54" spans="1:38" x14ac:dyDescent="0.2">
      <c r="A54" s="78">
        <v>49</v>
      </c>
      <c r="B54" s="140">
        <v>416.87499999999994</v>
      </c>
      <c r="C54" s="141">
        <v>346.4375</v>
      </c>
      <c r="D54" s="142">
        <f>B54+C54</f>
        <v>763.3125</v>
      </c>
      <c r="E54" s="140">
        <v>85.387499999999989</v>
      </c>
      <c r="F54" s="141">
        <v>315.67499999999995</v>
      </c>
      <c r="G54" s="142">
        <f>E54+F54</f>
        <v>401.06249999999994</v>
      </c>
      <c r="H54" s="140">
        <v>0</v>
      </c>
      <c r="I54" s="141">
        <v>589.42769999999996</v>
      </c>
      <c r="J54" s="142">
        <f t="shared" si="73"/>
        <v>589.42769999999996</v>
      </c>
      <c r="K54" s="140"/>
      <c r="L54" s="141"/>
      <c r="M54" s="142">
        <f t="shared" si="2"/>
        <v>0</v>
      </c>
      <c r="N54" s="140"/>
      <c r="O54" s="141"/>
      <c r="P54" s="150">
        <f t="shared" si="46"/>
        <v>0</v>
      </c>
      <c r="Q54" s="140">
        <v>34.531200000000005</v>
      </c>
      <c r="R54" s="141">
        <v>5.7552000000000003</v>
      </c>
      <c r="S54" s="150">
        <f t="shared" si="71"/>
        <v>40.286400000000008</v>
      </c>
      <c r="T54" s="143">
        <v>0</v>
      </c>
      <c r="U54" s="199">
        <v>769.28599999999983</v>
      </c>
      <c r="V54" s="142">
        <f t="shared" si="47"/>
        <v>769.28599999999983</v>
      </c>
      <c r="W54" s="140"/>
      <c r="X54" s="141"/>
      <c r="Y54" s="142">
        <f t="shared" si="6"/>
        <v>0</v>
      </c>
      <c r="Z54" s="151">
        <v>0</v>
      </c>
      <c r="AA54" s="123">
        <v>955.5</v>
      </c>
      <c r="AB54" s="150">
        <f t="shared" si="7"/>
        <v>955.5</v>
      </c>
      <c r="AC54" s="157"/>
      <c r="AD54" s="155"/>
      <c r="AE54" s="158">
        <f t="shared" si="61"/>
        <v>0</v>
      </c>
      <c r="AF54" s="147">
        <f t="shared" si="48"/>
        <v>536.79369999999994</v>
      </c>
      <c r="AG54" s="148">
        <f t="shared" si="49"/>
        <v>2982.0814</v>
      </c>
      <c r="AH54" s="149">
        <f t="shared" si="11"/>
        <v>3518.8751000000002</v>
      </c>
      <c r="AJ54" s="183">
        <v>467.25</v>
      </c>
      <c r="AK54" s="183">
        <v>1635.7930000000001</v>
      </c>
      <c r="AL54" s="183">
        <v>2103.0430000000001</v>
      </c>
    </row>
    <row r="55" spans="1:38" x14ac:dyDescent="0.2">
      <c r="A55" s="78">
        <v>50</v>
      </c>
      <c r="B55" s="140">
        <v>416.87499999999994</v>
      </c>
      <c r="C55" s="141">
        <v>376.62499999999994</v>
      </c>
      <c r="D55" s="142">
        <f>B55+C55</f>
        <v>793.49999999999989</v>
      </c>
      <c r="E55" s="140">
        <v>100.91249999999999</v>
      </c>
      <c r="F55" s="141">
        <v>464.88749999999999</v>
      </c>
      <c r="G55" s="142">
        <f>E55+F55</f>
        <v>565.79999999999995</v>
      </c>
      <c r="H55" s="140">
        <v>0</v>
      </c>
      <c r="I55" s="141">
        <v>814.78390000000081</v>
      </c>
      <c r="J55" s="142">
        <f t="shared" si="73"/>
        <v>814.78390000000081</v>
      </c>
      <c r="K55" s="140"/>
      <c r="L55" s="141"/>
      <c r="M55" s="142">
        <f t="shared" si="2"/>
        <v>0</v>
      </c>
      <c r="N55" s="140"/>
      <c r="O55" s="141"/>
      <c r="P55" s="150">
        <f t="shared" si="46"/>
        <v>0</v>
      </c>
      <c r="Q55" s="140">
        <v>25.898400000000002</v>
      </c>
      <c r="R55" s="141">
        <v>8.6328000000000014</v>
      </c>
      <c r="S55" s="150">
        <f t="shared" si="71"/>
        <v>34.531200000000005</v>
      </c>
      <c r="T55" s="143">
        <v>0</v>
      </c>
      <c r="U55" s="199">
        <v>236.74775000000005</v>
      </c>
      <c r="V55" s="142">
        <f t="shared" si="47"/>
        <v>236.74775000000005</v>
      </c>
      <c r="W55" s="140"/>
      <c r="X55" s="141"/>
      <c r="Y55" s="142">
        <f>SUM(W55:X55)</f>
        <v>0</v>
      </c>
      <c r="Z55" s="151">
        <v>0</v>
      </c>
      <c r="AA55" s="123">
        <v>801.44999999999993</v>
      </c>
      <c r="AB55" s="150">
        <f t="shared" si="7"/>
        <v>801.44999999999993</v>
      </c>
      <c r="AC55" s="151"/>
      <c r="AD55" s="123"/>
      <c r="AE55" s="142">
        <f t="shared" si="61"/>
        <v>0</v>
      </c>
      <c r="AF55" s="147">
        <f t="shared" si="48"/>
        <v>543.68589999999995</v>
      </c>
      <c r="AG55" s="148">
        <f t="shared" si="49"/>
        <v>2703.1269500000008</v>
      </c>
      <c r="AH55" s="149">
        <f t="shared" si="11"/>
        <v>3246.8128500000007</v>
      </c>
      <c r="AJ55" s="183">
        <v>372.25</v>
      </c>
      <c r="AK55" s="183">
        <v>2144.44</v>
      </c>
      <c r="AL55" s="183">
        <v>2516.69</v>
      </c>
    </row>
    <row r="56" spans="1:38" x14ac:dyDescent="0.2">
      <c r="A56" s="78">
        <v>51</v>
      </c>
      <c r="B56" s="143">
        <v>274.5625</v>
      </c>
      <c r="C56" s="144">
        <v>370.87499999999994</v>
      </c>
      <c r="D56" s="142">
        <f>B56+C56</f>
        <v>645.4375</v>
      </c>
      <c r="E56" s="156">
        <v>61.237499999999997</v>
      </c>
      <c r="F56" s="152">
        <v>489.03749999999997</v>
      </c>
      <c r="G56" s="150">
        <f>E56+F56</f>
        <v>550.27499999999998</v>
      </c>
      <c r="H56" s="140">
        <v>0</v>
      </c>
      <c r="I56" s="141">
        <v>633.9701225</v>
      </c>
      <c r="J56" s="142">
        <f t="shared" si="73"/>
        <v>633.9701225</v>
      </c>
      <c r="K56" s="140"/>
      <c r="L56" s="141"/>
      <c r="M56" s="142">
        <f t="shared" si="2"/>
        <v>0</v>
      </c>
      <c r="N56" s="140"/>
      <c r="O56" s="141"/>
      <c r="P56" s="150">
        <f t="shared" si="46"/>
        <v>0</v>
      </c>
      <c r="Q56" s="140">
        <v>46.041600000000003</v>
      </c>
      <c r="R56" s="141">
        <v>5.7552000000000003</v>
      </c>
      <c r="S56" s="150">
        <f t="shared" si="71"/>
        <v>51.796800000000005</v>
      </c>
      <c r="T56" s="143">
        <v>0</v>
      </c>
      <c r="U56" s="199">
        <v>617.53625</v>
      </c>
      <c r="V56" s="142">
        <f t="shared" ref="V56" si="74">T56+U56</f>
        <v>617.53625</v>
      </c>
      <c r="W56" s="140"/>
      <c r="X56" s="141"/>
      <c r="Y56" s="142">
        <f>SUM(W56:X56)</f>
        <v>0</v>
      </c>
      <c r="Z56" s="151">
        <v>0</v>
      </c>
      <c r="AA56" s="123">
        <v>359.28749999999997</v>
      </c>
      <c r="AB56" s="150">
        <f t="shared" si="7"/>
        <v>359.28749999999997</v>
      </c>
      <c r="AC56" s="151"/>
      <c r="AD56" s="123"/>
      <c r="AE56" s="142">
        <f t="shared" si="61"/>
        <v>0</v>
      </c>
      <c r="AF56" s="147">
        <f t="shared" si="48"/>
        <v>381.84160000000003</v>
      </c>
      <c r="AG56" s="148">
        <f t="shared" si="49"/>
        <v>2476.4615724999999</v>
      </c>
      <c r="AH56" s="149">
        <f t="shared" si="11"/>
        <v>2858.3031725000001</v>
      </c>
      <c r="AJ56" s="183">
        <v>435</v>
      </c>
      <c r="AK56" s="183">
        <v>2153.848</v>
      </c>
      <c r="AL56" s="183">
        <v>2588.848</v>
      </c>
    </row>
    <row r="57" spans="1:38" ht="12" thickBot="1" x14ac:dyDescent="0.25">
      <c r="A57" s="131">
        <v>52</v>
      </c>
      <c r="B57" s="159">
        <v>209.87499999999997</v>
      </c>
      <c r="C57" s="160">
        <v>334.9375</v>
      </c>
      <c r="D57" s="161">
        <f>B57+C57</f>
        <v>544.8125</v>
      </c>
      <c r="E57" s="162">
        <v>69.862499999999997</v>
      </c>
      <c r="F57" s="163">
        <v>569.25</v>
      </c>
      <c r="G57" s="161">
        <f>E57+F57</f>
        <v>639.11249999999995</v>
      </c>
      <c r="H57" s="140">
        <v>0</v>
      </c>
      <c r="I57" s="141">
        <v>657.99700000000018</v>
      </c>
      <c r="J57" s="142">
        <f t="shared" ref="J57" si="75">SUM(H57:I57)</f>
        <v>657.99700000000018</v>
      </c>
      <c r="K57" s="159"/>
      <c r="L57" s="160"/>
      <c r="M57" s="142">
        <f t="shared" si="2"/>
        <v>0</v>
      </c>
      <c r="N57" s="159"/>
      <c r="O57" s="160"/>
      <c r="P57" s="161">
        <f t="shared" si="46"/>
        <v>0</v>
      </c>
      <c r="Q57" s="159">
        <v>48.919200000000004</v>
      </c>
      <c r="R57" s="160">
        <v>2.8776000000000002</v>
      </c>
      <c r="S57" s="161">
        <f t="shared" si="71"/>
        <v>51.796800000000005</v>
      </c>
      <c r="T57" s="143">
        <v>0</v>
      </c>
      <c r="U57" s="163">
        <v>327.74274999999994</v>
      </c>
      <c r="V57" s="161">
        <f t="shared" si="47"/>
        <v>327.74274999999994</v>
      </c>
      <c r="W57" s="159"/>
      <c r="X57" s="160"/>
      <c r="Y57" s="161">
        <f>SUM(W57:X57)</f>
        <v>0</v>
      </c>
      <c r="Z57" s="164">
        <v>0</v>
      </c>
      <c r="AA57" s="165">
        <v>1425.9375</v>
      </c>
      <c r="AB57" s="150">
        <f t="shared" si="7"/>
        <v>1425.9375</v>
      </c>
      <c r="AC57" s="164"/>
      <c r="AD57" s="165"/>
      <c r="AE57" s="161">
        <f t="shared" si="61"/>
        <v>0</v>
      </c>
      <c r="AF57" s="166">
        <f t="shared" si="48"/>
        <v>328.65669999999994</v>
      </c>
      <c r="AG57" s="167">
        <f t="shared" si="49"/>
        <v>3318.7423500000004</v>
      </c>
      <c r="AH57" s="149">
        <f t="shared" si="11"/>
        <v>3647.3990500000004</v>
      </c>
      <c r="AJ57" s="183">
        <v>390.25</v>
      </c>
      <c r="AK57" s="183">
        <v>1587.0630000000001</v>
      </c>
      <c r="AL57" s="183">
        <v>1977.3130000000001</v>
      </c>
    </row>
    <row r="58" spans="1:38" ht="12" thickBot="1" x14ac:dyDescent="0.25">
      <c r="A58" s="132"/>
      <c r="B58" s="168">
        <f t="shared" ref="B58:AH58" si="76">SUM(B6:B57)</f>
        <v>6641.7750000000005</v>
      </c>
      <c r="C58" s="168">
        <f t="shared" si="76"/>
        <v>7617.5249999999996</v>
      </c>
      <c r="D58" s="169">
        <f t="shared" si="76"/>
        <v>14259.3</v>
      </c>
      <c r="E58" s="168">
        <f t="shared" si="76"/>
        <v>1328.625</v>
      </c>
      <c r="F58" s="168">
        <f t="shared" si="76"/>
        <v>13165.675000000001</v>
      </c>
      <c r="G58" s="169">
        <f t="shared" si="76"/>
        <v>14494.300000000001</v>
      </c>
      <c r="H58" s="168">
        <v>0</v>
      </c>
      <c r="I58" s="169">
        <f t="shared" si="76"/>
        <v>17629.701297499996</v>
      </c>
      <c r="J58" s="169">
        <f t="shared" si="76"/>
        <v>17629.701297499996</v>
      </c>
      <c r="K58" s="168">
        <f t="shared" si="76"/>
        <v>1622.9801018879994</v>
      </c>
      <c r="L58" s="169">
        <f t="shared" si="76"/>
        <v>6353.7258623999987</v>
      </c>
      <c r="M58" s="168">
        <f t="shared" si="76"/>
        <v>7976.7059642879994</v>
      </c>
      <c r="N58" s="168">
        <f t="shared" si="76"/>
        <v>0</v>
      </c>
      <c r="O58" s="168">
        <f t="shared" si="76"/>
        <v>35.559999999999995</v>
      </c>
      <c r="P58" s="169">
        <f t="shared" si="76"/>
        <v>35.559999999999995</v>
      </c>
      <c r="Q58" s="168">
        <f>SUM(Q6:Q57)</f>
        <v>7453.6070400000044</v>
      </c>
      <c r="R58" s="168">
        <f t="shared" si="76"/>
        <v>60891.550946205163</v>
      </c>
      <c r="S58" s="169">
        <f t="shared" si="76"/>
        <v>68345.157986205144</v>
      </c>
      <c r="T58" s="168">
        <f t="shared" si="76"/>
        <v>0</v>
      </c>
      <c r="U58" s="168">
        <f t="shared" si="76"/>
        <v>13959.821999999998</v>
      </c>
      <c r="V58" s="169">
        <f t="shared" si="76"/>
        <v>13959.821999999998</v>
      </c>
      <c r="W58" s="168">
        <f t="shared" si="76"/>
        <v>6078.4171022470418</v>
      </c>
      <c r="X58" s="168">
        <f t="shared" si="76"/>
        <v>9908.4069354010771</v>
      </c>
      <c r="Y58" s="169">
        <f t="shared" si="76"/>
        <v>15986.824037648121</v>
      </c>
      <c r="Z58" s="168">
        <f t="shared" si="76"/>
        <v>0</v>
      </c>
      <c r="AA58" s="168">
        <f t="shared" si="76"/>
        <v>30804.918260999995</v>
      </c>
      <c r="AB58" s="169">
        <f t="shared" si="76"/>
        <v>30804.918260999995</v>
      </c>
      <c r="AC58" s="168">
        <f t="shared" si="76"/>
        <v>0</v>
      </c>
      <c r="AD58" s="168">
        <f t="shared" si="76"/>
        <v>1000.2384000000001</v>
      </c>
      <c r="AE58" s="169">
        <f t="shared" si="76"/>
        <v>1000.2384000000001</v>
      </c>
      <c r="AF58" s="169">
        <f t="shared" si="76"/>
        <v>23125.404244135043</v>
      </c>
      <c r="AG58" s="169">
        <f t="shared" si="76"/>
        <v>161367.12370250624</v>
      </c>
      <c r="AH58" s="169">
        <f t="shared" si="76"/>
        <v>184492.52794664123</v>
      </c>
      <c r="AJ58" s="183">
        <f>SUM(AJ6:AJ57)</f>
        <v>21995.908080000001</v>
      </c>
      <c r="AK58" s="183">
        <f>SUM(AK6:AK57)</f>
        <v>125118.85586304347</v>
      </c>
      <c r="AL58" s="183">
        <f>AJ58+AK58</f>
        <v>147114.76394304348</v>
      </c>
    </row>
    <row r="59" spans="1:38" x14ac:dyDescent="0.2">
      <c r="B59" s="170"/>
      <c r="C59" s="170"/>
      <c r="D59" s="170"/>
      <c r="E59" s="170"/>
      <c r="F59" s="170"/>
      <c r="G59" s="170"/>
      <c r="H59" s="171"/>
      <c r="I59" s="172"/>
      <c r="J59" s="17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4"/>
      <c r="AG59" s="174"/>
      <c r="AH59" s="174"/>
    </row>
    <row r="60" spans="1:38" x14ac:dyDescent="0.2">
      <c r="A60" s="26"/>
      <c r="B60" s="175">
        <f>B58*4</f>
        <v>26567.100000000002</v>
      </c>
      <c r="C60" s="175">
        <f>C58*4</f>
        <v>30470.1</v>
      </c>
      <c r="D60" s="175">
        <f t="shared" ref="D60:AH60" si="77">D58*4</f>
        <v>57037.2</v>
      </c>
      <c r="E60" s="175">
        <f t="shared" si="77"/>
        <v>5314.5</v>
      </c>
      <c r="F60" s="175">
        <f t="shared" si="77"/>
        <v>52662.700000000004</v>
      </c>
      <c r="G60" s="175">
        <f t="shared" si="77"/>
        <v>57977.200000000004</v>
      </c>
      <c r="H60" s="175">
        <f>H58*4</f>
        <v>0</v>
      </c>
      <c r="I60" s="175">
        <f>I58*4</f>
        <v>70518.805189999985</v>
      </c>
      <c r="J60" s="175">
        <f>J58*4</f>
        <v>70518.805189999985</v>
      </c>
      <c r="K60" s="175">
        <f t="shared" si="77"/>
        <v>6491.9204075519974</v>
      </c>
      <c r="L60" s="175">
        <f t="shared" si="77"/>
        <v>25414.903449599995</v>
      </c>
      <c r="M60" s="175">
        <f t="shared" si="77"/>
        <v>31906.823857151998</v>
      </c>
      <c r="N60" s="175">
        <f t="shared" si="77"/>
        <v>0</v>
      </c>
      <c r="O60" s="175">
        <f t="shared" si="77"/>
        <v>142.23999999999998</v>
      </c>
      <c r="P60" s="175">
        <f t="shared" si="77"/>
        <v>142.23999999999998</v>
      </c>
      <c r="Q60" s="175">
        <f t="shared" si="77"/>
        <v>29814.428160000018</v>
      </c>
      <c r="R60" s="175">
        <f t="shared" si="77"/>
        <v>243566.20378482065</v>
      </c>
      <c r="S60" s="175">
        <f t="shared" si="77"/>
        <v>273380.63194482058</v>
      </c>
      <c r="T60" s="175">
        <f t="shared" si="77"/>
        <v>0</v>
      </c>
      <c r="U60" s="175">
        <f t="shared" si="77"/>
        <v>55839.287999999993</v>
      </c>
      <c r="V60" s="175">
        <f t="shared" si="77"/>
        <v>55839.287999999993</v>
      </c>
      <c r="W60" s="175">
        <f t="shared" si="77"/>
        <v>24313.668408988167</v>
      </c>
      <c r="X60" s="175">
        <f t="shared" si="77"/>
        <v>39633.627741604309</v>
      </c>
      <c r="Y60" s="175">
        <f t="shared" si="77"/>
        <v>63947.296150592483</v>
      </c>
      <c r="Z60" s="175">
        <f t="shared" si="77"/>
        <v>0</v>
      </c>
      <c r="AA60" s="202">
        <f t="shared" si="77"/>
        <v>123219.67304399998</v>
      </c>
      <c r="AB60" s="202">
        <f t="shared" si="77"/>
        <v>123219.67304399998</v>
      </c>
      <c r="AC60" s="175">
        <f t="shared" si="77"/>
        <v>0</v>
      </c>
      <c r="AD60" s="175">
        <f t="shared" si="77"/>
        <v>4000.9536000000003</v>
      </c>
      <c r="AE60" s="175">
        <f t="shared" si="77"/>
        <v>4000.9536000000003</v>
      </c>
      <c r="AF60" s="176">
        <f t="shared" si="77"/>
        <v>92501.616976540172</v>
      </c>
      <c r="AG60" s="176">
        <f t="shared" si="77"/>
        <v>645468.49481002497</v>
      </c>
      <c r="AH60" s="176">
        <f t="shared" si="77"/>
        <v>737970.11178656493</v>
      </c>
      <c r="AJ60" s="176">
        <f>AJ58*4</f>
        <v>87983.632320000004</v>
      </c>
      <c r="AK60" s="176">
        <f>AK58*4</f>
        <v>500475.42345217388</v>
      </c>
      <c r="AL60" s="176">
        <f>AL58*4</f>
        <v>588459.05577217392</v>
      </c>
    </row>
    <row r="61" spans="1:38" x14ac:dyDescent="0.2">
      <c r="A61" s="26"/>
      <c r="B61" s="26">
        <v>5.75</v>
      </c>
      <c r="C61" s="26"/>
      <c r="D61" s="26"/>
      <c r="E61" s="26"/>
      <c r="F61" s="26"/>
      <c r="G61" s="31"/>
      <c r="H61" s="32" t="s">
        <v>44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1"/>
      <c r="AH61" s="31"/>
    </row>
    <row r="62" spans="1:38" x14ac:dyDescent="0.2">
      <c r="A62" s="26" t="s">
        <v>38</v>
      </c>
      <c r="B62" s="26"/>
      <c r="C62" s="26"/>
      <c r="D62" s="26"/>
      <c r="E62" s="26"/>
      <c r="F62" s="26"/>
      <c r="G62" s="26"/>
      <c r="H62" s="31"/>
      <c r="I62" s="32"/>
      <c r="J62" s="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0"/>
      <c r="V62" s="30"/>
      <c r="W62" s="31"/>
      <c r="X62" s="31"/>
      <c r="Y62" s="122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8" x14ac:dyDescent="0.2">
      <c r="A63" s="26" t="s">
        <v>17</v>
      </c>
      <c r="B63" s="26"/>
      <c r="C63" s="26"/>
      <c r="D63" s="26"/>
      <c r="E63" s="26"/>
      <c r="F63" s="26"/>
      <c r="G63" s="26"/>
      <c r="H63" s="31"/>
      <c r="I63" s="31"/>
      <c r="J63" s="31"/>
      <c r="K63" s="30"/>
      <c r="L63" s="82"/>
      <c r="M63" s="83"/>
      <c r="N63" s="83"/>
      <c r="O63" s="83"/>
      <c r="P63" s="83"/>
      <c r="Q63" s="200"/>
      <c r="R63" s="200"/>
      <c r="S63" s="200"/>
      <c r="T63" s="83"/>
      <c r="U63" s="112"/>
      <c r="V63" s="8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8" x14ac:dyDescent="0.2">
      <c r="A64" s="26" t="s">
        <v>18</v>
      </c>
      <c r="B64" s="26"/>
      <c r="C64" s="26"/>
      <c r="D64" s="26"/>
      <c r="E64" s="26"/>
      <c r="F64" s="26"/>
      <c r="G64" s="26"/>
      <c r="H64" s="31"/>
      <c r="I64" s="31"/>
      <c r="J64" s="31"/>
      <c r="K64" s="31"/>
      <c r="L64" s="83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112"/>
      <c r="S65" s="112"/>
      <c r="T65" s="83"/>
      <c r="U65" s="83"/>
      <c r="V65" s="112"/>
      <c r="W65" s="31"/>
      <c r="X65" s="31"/>
      <c r="Y65" s="19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07" t="s">
        <v>37</v>
      </c>
      <c r="B66" s="207"/>
      <c r="C66" s="207"/>
      <c r="D66" s="207"/>
      <c r="E66" s="207"/>
      <c r="F66" s="207"/>
      <c r="G66" s="207"/>
      <c r="H66" s="207"/>
      <c r="I66" s="207"/>
      <c r="J66" s="207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34" x14ac:dyDescent="0.2">
      <c r="A67" s="75" t="s">
        <v>39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55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46</v>
      </c>
      <c r="G69" s="121"/>
      <c r="M69" s="31"/>
      <c r="N69" s="31"/>
    </row>
    <row r="70" spans="1:34" x14ac:dyDescent="0.2">
      <c r="A70" s="75" t="s">
        <v>50</v>
      </c>
      <c r="G70" s="121"/>
      <c r="M70" s="31"/>
      <c r="N70" s="31"/>
    </row>
    <row r="71" spans="1:34" x14ac:dyDescent="0.2">
      <c r="A71" s="75" t="s">
        <v>53</v>
      </c>
      <c r="G71" s="121"/>
      <c r="M71" s="31"/>
      <c r="N71" s="31"/>
    </row>
    <row r="72" spans="1:34" x14ac:dyDescent="0.2">
      <c r="M72" s="30"/>
      <c r="N72" s="31"/>
    </row>
    <row r="73" spans="1:34" x14ac:dyDescent="0.2">
      <c r="A73" s="194" t="s">
        <v>70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13"/>
      <c r="N73" s="196"/>
      <c r="O73" s="195"/>
    </row>
    <row r="74" spans="1:34" x14ac:dyDescent="0.2">
      <c r="A74" s="195" t="s">
        <v>65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13"/>
      <c r="N74" s="196"/>
      <c r="O74" s="195"/>
    </row>
    <row r="75" spans="1:34" x14ac:dyDescent="0.2">
      <c r="A75" s="195" t="s">
        <v>51</v>
      </c>
      <c r="B75" s="195" t="s">
        <v>61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13"/>
      <c r="N75" s="196"/>
      <c r="O75" s="195"/>
    </row>
    <row r="76" spans="1:34" x14ac:dyDescent="0.2">
      <c r="A76" s="195" t="s">
        <v>52</v>
      </c>
      <c r="B76" s="195" t="s">
        <v>62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13"/>
      <c r="N76" s="196"/>
      <c r="O76" s="195"/>
    </row>
    <row r="77" spans="1:34" x14ac:dyDescent="0.2">
      <c r="A77" s="195" t="s">
        <v>66</v>
      </c>
      <c r="M77" s="30"/>
      <c r="N77" s="31"/>
    </row>
    <row r="78" spans="1:34" x14ac:dyDescent="0.2">
      <c r="A78" s="195" t="s">
        <v>67</v>
      </c>
      <c r="M78" s="30"/>
      <c r="N78" s="31"/>
    </row>
    <row r="79" spans="1:34" x14ac:dyDescent="0.2">
      <c r="A79" s="195" t="s">
        <v>68</v>
      </c>
      <c r="M79" s="30"/>
      <c r="N79" s="31"/>
    </row>
    <row r="80" spans="1:34" x14ac:dyDescent="0.2">
      <c r="A80" s="195" t="s">
        <v>60</v>
      </c>
    </row>
    <row r="81" spans="1:17" x14ac:dyDescent="0.2">
      <c r="A81" s="195" t="s">
        <v>69</v>
      </c>
      <c r="J81" s="195"/>
    </row>
    <row r="82" spans="1:17" x14ac:dyDescent="0.2">
      <c r="A82" s="195" t="s">
        <v>59</v>
      </c>
    </row>
    <row r="83" spans="1:17" x14ac:dyDescent="0.2">
      <c r="A83" s="195" t="s">
        <v>58</v>
      </c>
      <c r="C83" s="197"/>
      <c r="D83" s="197"/>
      <c r="E83" s="197"/>
      <c r="F83" s="197"/>
      <c r="G83" s="197"/>
      <c r="H83" s="197"/>
      <c r="I83" s="197"/>
      <c r="J83" s="197"/>
      <c r="K83" s="198"/>
      <c r="L83" s="198"/>
      <c r="M83" s="198"/>
      <c r="N83" s="198"/>
      <c r="O83" s="198"/>
      <c r="P83" s="198"/>
      <c r="Q83" s="198"/>
    </row>
    <row r="86" spans="1:17" x14ac:dyDescent="0.2">
      <c r="F86" s="121"/>
    </row>
    <row r="88" spans="1:17" x14ac:dyDescent="0.2">
      <c r="F88" s="121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2" sqref="P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3" sqref="Q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20" sqref="Q20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2021-02-10T11:49:40Z</dcterms:modified>
</cp:coreProperties>
</file>